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65" yWindow="0" windowWidth="20340" windowHeight="12315" tabRatio="500" activeTab="0"/>
  </bookViews>
  <sheets>
    <sheet name="sdp_us$_libra" sheetId="1" r:id="rId1"/>
    <sheet name="sdp_us$_ton" sheetId="2" r:id="rId2"/>
    <sheet name="sdp_mx$_kg" sheetId="3" r:id="rId3"/>
    <sheet name="tc" sheetId="4" r:id="rId4"/>
  </sheets>
  <externalReferences>
    <externalReference r:id="rId7"/>
    <externalReference r:id="rId8"/>
  </externalReferences>
  <definedNames/>
  <calcPr fullCalcOnLoad="1"/>
</workbook>
</file>

<file path=xl/sharedStrings.xml><?xml version="1.0" encoding="utf-8"?>
<sst xmlns="http://schemas.openxmlformats.org/spreadsheetml/2006/main" count="77" uniqueCount="28">
  <si>
    <t>Año</t>
  </si>
  <si>
    <t xml:space="preserve">Enero  </t>
  </si>
  <si>
    <t>Febrero</t>
  </si>
  <si>
    <t>Marzo</t>
  </si>
  <si>
    <t>Abril</t>
  </si>
  <si>
    <t>Mayo</t>
  </si>
  <si>
    <t>Junio</t>
  </si>
  <si>
    <t>Julio</t>
  </si>
  <si>
    <t>Agosto</t>
  </si>
  <si>
    <t>Septiembre</t>
  </si>
  <si>
    <t>Octubre</t>
  </si>
  <si>
    <t>Noviembre</t>
  </si>
  <si>
    <t>Diciembre</t>
  </si>
  <si>
    <t>Promedio</t>
  </si>
  <si>
    <t>Período</t>
  </si>
  <si>
    <t>Tipo de Cambio</t>
  </si>
  <si>
    <t>Enero</t>
  </si>
  <si>
    <t>Equivalencias</t>
  </si>
  <si>
    <t>Kilogramo / libra</t>
  </si>
  <si>
    <t>Kg LDP / litro equiv.</t>
  </si>
  <si>
    <t>Fuente: BANXICO. Tipo de cambio para solventar obligaciones denominadas en dólares de los EE.UU.A., pagaderas en la República Mexicana. FIX</t>
  </si>
  <si>
    <t>El tipo de cambio FIX es determinado por el Banco de México los días hábiles bancarios con base en un promedio de las cotizaciones del mercado de cambios al mayoreo para operaciones liquidables el segundo día hábil bancario siguiente. Dichas cotizaciones se obtienen de plataformas de transacción cambiaria y otros medios electrónicos con representatividad en el mercado de cambios. El Banco de México da a conocer el FIX a partir de las 12:00 horas de todos los días hábiles bancarios.</t>
  </si>
  <si>
    <t>Nota: el tipo de cambio del último mes corresponde al promedio de los días tanscurridos al día de la elaboración de este registro.</t>
  </si>
  <si>
    <t>Fuente: USDA/NASS_AMS_ERS</t>
  </si>
  <si>
    <t>Elaboró: LACTODATA con información del Departamento de Agricultura de los EEUU (USDA) / Servicio de Mercados agrícolas (AMS), Servicio de Estadística, NASS, Servicio de Investigación Económica (ERS)</t>
  </si>
  <si>
    <t>Actualización:</t>
  </si>
  <si>
    <t>Precios del Suero Descremado en Polvo, SDP en la región Centro de los EE.UU. US$ / libra, 1991 - 2013</t>
  </si>
  <si>
    <t>Precios del Suero Descremado en Polvo, SDP en la región Centro de los EE.UU. US$ / libra, 1992 - 2013</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</si>
</sst>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409]* #,##0.00_ ;_-[$$-409]* \-#,##0.00\ ;_-[$$-409]* &quot;-&quot;??_ ;_-@_ "/>
    <numFmt numFmtId="165" formatCode="_-* #,##0.00000_-;\-* #,##0.00000_-;_-* &quot;-&quot;??_-;_-@_-"/>
    <numFmt numFmtId="166" formatCode="_-* #,##0.0_-;\-* #,##0.0_-;_-* &quot;-&quot;??_-;_-@_-"/>
  </numFmts>
  <fonts count="47">
    <font>
      <sz val="12"/>
      <color theme="1"/>
      <name val="Calibri"/>
      <family val="2"/>
    </font>
    <font>
      <sz val="11"/>
      <color indexed="8"/>
      <name val="Calibri"/>
      <family val="2"/>
    </font>
    <font>
      <sz val="12"/>
      <color indexed="8"/>
      <name val="Calibri"/>
      <family val="2"/>
    </font>
    <font>
      <sz val="12"/>
      <color indexed="9"/>
      <name val="Calibri"/>
      <family val="2"/>
    </font>
    <font>
      <sz val="18"/>
      <color indexed="8"/>
      <name val="Calibri"/>
      <family val="0"/>
    </font>
    <font>
      <sz val="10"/>
      <color indexed="8"/>
      <name val="Calibri"/>
      <family val="0"/>
    </font>
    <font>
      <u val="single"/>
      <sz val="12"/>
      <color indexed="12"/>
      <name val="Calibri"/>
      <family val="2"/>
    </font>
    <font>
      <u val="single"/>
      <sz val="12"/>
      <color indexed="20"/>
      <name val="Calibri"/>
      <family val="2"/>
    </font>
    <font>
      <sz val="9"/>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0"/>
      <name val="Calibri"/>
      <family val="2"/>
    </font>
    <font>
      <sz val="10"/>
      <color theme="1"/>
      <name val="Calibri"/>
      <family val="0"/>
    </font>
    <font>
      <sz val="12"/>
      <color rgb="FF000000"/>
      <name val="Calibri"/>
      <family val="2"/>
    </font>
    <font>
      <sz val="10"/>
      <color rgb="FF000000"/>
      <name val="Calibri"/>
      <family val="0"/>
    </font>
    <font>
      <sz val="18"/>
      <color theme="1"/>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39998000860214233"/>
        <bgColor indexed="64"/>
      </patternFill>
    </fill>
    <fill>
      <patternFill patternType="solid">
        <fgColor theme="2" tint="-0.24997000396251678"/>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25">
    <xf numFmtId="0" fontId="0" fillId="0" borderId="0" xfId="0" applyFont="1" applyAlignment="1">
      <alignment/>
    </xf>
    <xf numFmtId="0" fontId="42" fillId="33" borderId="0" xfId="0" applyFont="1" applyFill="1" applyAlignment="1">
      <alignment horizontal="center"/>
    </xf>
    <xf numFmtId="0" fontId="0" fillId="34" borderId="0" xfId="0" applyFill="1" applyAlignment="1">
      <alignment/>
    </xf>
    <xf numFmtId="164" fontId="0" fillId="4" borderId="0" xfId="0" applyNumberFormat="1" applyFill="1" applyAlignment="1">
      <alignment/>
    </xf>
    <xf numFmtId="164" fontId="0" fillId="34" borderId="0" xfId="0" applyNumberFormat="1" applyFill="1" applyAlignment="1">
      <alignment/>
    </xf>
    <xf numFmtId="17" fontId="42" fillId="33" borderId="0" xfId="0" applyNumberFormat="1" applyFont="1" applyFill="1" applyAlignment="1">
      <alignment horizontal="center"/>
    </xf>
    <xf numFmtId="164" fontId="42" fillId="33" borderId="0" xfId="0" applyNumberFormat="1" applyFont="1" applyFill="1" applyAlignment="1">
      <alignment horizontal="center"/>
    </xf>
    <xf numFmtId="0" fontId="42" fillId="33" borderId="0" xfId="0" applyFont="1" applyFill="1" applyAlignment="1">
      <alignment/>
    </xf>
    <xf numFmtId="17" fontId="0" fillId="0" borderId="0" xfId="0" applyNumberFormat="1" applyAlignment="1">
      <alignment/>
    </xf>
    <xf numFmtId="164" fontId="0" fillId="0" borderId="0" xfId="0" applyNumberFormat="1" applyAlignment="1">
      <alignment/>
    </xf>
    <xf numFmtId="0" fontId="43" fillId="0" borderId="0" xfId="0" applyFont="1" applyAlignment="1">
      <alignment/>
    </xf>
    <xf numFmtId="165" fontId="43" fillId="0" borderId="0" xfId="46" applyNumberFormat="1" applyFont="1" applyAlignment="1">
      <alignment/>
    </xf>
    <xf numFmtId="166" fontId="43" fillId="0" borderId="0" xfId="46" applyNumberFormat="1" applyFont="1" applyAlignment="1">
      <alignment/>
    </xf>
    <xf numFmtId="0" fontId="44" fillId="0" borderId="0" xfId="0" applyFont="1" applyAlignment="1">
      <alignment/>
    </xf>
    <xf numFmtId="0" fontId="0" fillId="35" borderId="0" xfId="0" applyFill="1" applyAlignment="1">
      <alignment/>
    </xf>
    <xf numFmtId="164" fontId="0" fillId="35" borderId="0" xfId="0" applyNumberFormat="1" applyFill="1" applyAlignment="1">
      <alignment/>
    </xf>
    <xf numFmtId="0" fontId="44" fillId="35" borderId="0" xfId="0" applyFont="1" applyFill="1" applyAlignment="1">
      <alignment/>
    </xf>
    <xf numFmtId="0" fontId="8" fillId="35" borderId="0" xfId="0" applyFont="1" applyFill="1" applyAlignment="1">
      <alignment/>
    </xf>
    <xf numFmtId="0" fontId="45" fillId="35" borderId="0" xfId="0" applyFont="1" applyFill="1" applyAlignment="1">
      <alignment/>
    </xf>
    <xf numFmtId="0" fontId="0" fillId="35" borderId="0" xfId="0" applyFill="1" applyAlignment="1">
      <alignment horizontal="right"/>
    </xf>
    <xf numFmtId="15" fontId="0" fillId="35" borderId="0" xfId="0" applyNumberFormat="1" applyFill="1" applyAlignment="1">
      <alignment/>
    </xf>
    <xf numFmtId="0" fontId="44" fillId="0" borderId="0" xfId="0" applyFont="1" applyAlignment="1">
      <alignment wrapText="1"/>
    </xf>
    <xf numFmtId="2" fontId="0" fillId="35" borderId="0" xfId="0" applyNumberFormat="1" applyFill="1" applyAlignment="1">
      <alignment/>
    </xf>
    <xf numFmtId="0" fontId="46" fillId="35" borderId="0" xfId="0" applyFont="1" applyFill="1" applyAlignment="1">
      <alignment horizontal="center"/>
    </xf>
    <xf numFmtId="0" fontId="44" fillId="0" borderId="0" xfId="0" applyFont="1" applyAlignment="1">
      <alignment horizontal="left"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ernestomadrigal\Documents\proyectos%20vigentes\lactodata%202010\indicadores\datos_cuadros\bovinos\precios_mac.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ernestomadrigal\Documents\proyectos\proyectos%20vigentes\lactodata%202010\indicadores\datos_cuadros\bovinos\precios_mac.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entes"/>
      <sheetName val="tipo_cambio_diario1"/>
      <sheetName val="tipo_cambio_diario agos2011"/>
      <sheetName val="tipo_cambio_mensual"/>
      <sheetName val="tipo de cambio anual"/>
      <sheetName val="euro"/>
      <sheetName val="euro anual"/>
      <sheetName val="ip"/>
      <sheetName val="ipipib"/>
      <sheetName val="reportes oceanía"/>
      <sheetName val="reportes europa"/>
      <sheetName val="reportes usa"/>
      <sheetName val="db_inter"/>
      <sheetName val="db_mensual1"/>
      <sheetName val="db_mensula2"/>
      <sheetName val="db_inter_anual"/>
      <sheetName val="índices"/>
      <sheetName val="db_usa_dry"/>
      <sheetName val="db_usa_dry_mes"/>
      <sheetName val="imp_m_usac"/>
      <sheetName val="fao"/>
      <sheetName val="usa_fmocp"/>
      <sheetName val="análisis fechas"/>
      <sheetName val="análisis_mes"/>
      <sheetName val="análisis2"/>
      <sheetName val="borra"/>
      <sheetName val="Hoja1"/>
      <sheetName val="Hoja2"/>
      <sheetName val="Hoja4"/>
      <sheetName val="Hoja3"/>
      <sheetName val="Hoja5"/>
      <sheetName val="Hoja6"/>
      <sheetName val="coyuntura"/>
      <sheetName val="coyuntura2"/>
    </sheetNames>
    <sheetDataSet>
      <sheetData sheetId="3">
        <row r="271">
          <cell r="B271">
            <v>13.417777272727271</v>
          </cell>
        </row>
        <row r="272">
          <cell r="B272">
            <v>12.78306</v>
          </cell>
        </row>
        <row r="273">
          <cell r="B273">
            <v>12.756700000000002</v>
          </cell>
        </row>
        <row r="274">
          <cell r="B274">
            <v>13.069673684210528</v>
          </cell>
        </row>
        <row r="275">
          <cell r="B275">
            <v>13.66338181818182</v>
          </cell>
        </row>
        <row r="276">
          <cell r="B276">
            <v>13.919204761904764</v>
          </cell>
        </row>
        <row r="277">
          <cell r="B277">
            <v>13.366081818181819</v>
          </cell>
        </row>
        <row r="278">
          <cell r="B278">
            <v>13.184521739130433</v>
          </cell>
        </row>
        <row r="279">
          <cell r="B279">
            <v>13.18515</v>
          </cell>
        </row>
        <row r="280">
          <cell r="B280">
            <v>12.891</v>
          </cell>
        </row>
        <row r="281">
          <cell r="B281">
            <v>13.0746</v>
          </cell>
        </row>
        <row r="282">
          <cell r="B282">
            <v>12.870478947368422</v>
          </cell>
        </row>
      </sheetData>
      <sheetData sheetId="4">
        <row r="23">
          <cell r="B23">
            <v>13.270236481900778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uentes"/>
      <sheetName val="tipo_cambio_diario1"/>
      <sheetName val="tipo_cambio_diario agos2011"/>
      <sheetName val="tipo de cambio fix"/>
      <sheetName val="tipo_cambio_mensual"/>
      <sheetName val="tipo de cambio anual"/>
      <sheetName val="euro"/>
      <sheetName val="euro anual"/>
      <sheetName val="ip"/>
      <sheetName val="ipipib"/>
      <sheetName val="reportes oceanía"/>
      <sheetName val="reportes europa"/>
      <sheetName val="reportes usa"/>
      <sheetName val="db_inter"/>
      <sheetName val="db_mensual1"/>
      <sheetName val="db_mensula2"/>
      <sheetName val="db_inter_anual"/>
      <sheetName val="índices"/>
      <sheetName val="db_usa_dry"/>
      <sheetName val="db_usa_dry_mes"/>
      <sheetName val="imp_m_usac"/>
      <sheetName val="fao"/>
      <sheetName val="usa_fmocp"/>
      <sheetName val="análisis fechas"/>
      <sheetName val="análisis_mes"/>
      <sheetName val="análisis2"/>
      <sheetName val="borra"/>
      <sheetName val="Hoja1"/>
      <sheetName val="Hoja2"/>
      <sheetName val="Hoja4"/>
      <sheetName val="Hoja3"/>
      <sheetName val="Hoja5"/>
      <sheetName val="Hoja6"/>
      <sheetName val="Hoja9"/>
    </sheetNames>
    <sheetDataSet>
      <sheetData sheetId="4">
        <row r="283">
          <cell r="B283">
            <v>12.699000000000002</v>
          </cell>
        </row>
        <row r="284">
          <cell r="B284">
            <v>12.722884210526317</v>
          </cell>
        </row>
        <row r="285">
          <cell r="B285">
            <v>12.52472222222222</v>
          </cell>
        </row>
        <row r="286">
          <cell r="B286">
            <v>12.20504090909091</v>
          </cell>
        </row>
        <row r="287">
          <cell r="B287">
            <v>12.311486363636362</v>
          </cell>
        </row>
        <row r="288">
          <cell r="B288">
            <v>12.959575000000001</v>
          </cell>
        </row>
        <row r="289">
          <cell r="B289">
            <v>12.7814</v>
          </cell>
        </row>
      </sheetData>
      <sheetData sheetId="5">
        <row r="24">
          <cell r="B24">
            <v>12.538049108187135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34"/>
  <sheetViews>
    <sheetView tabSelected="1" zoomScalePageLayoutView="0" workbookViewId="0" topLeftCell="A1">
      <selection activeCell="A2" sqref="A2"/>
    </sheetView>
  </sheetViews>
  <sheetFormatPr defaultColWidth="10.875" defaultRowHeight="15.75"/>
  <cols>
    <col min="1" max="14" width="10.875" style="14" customWidth="1"/>
    <col min="15" max="15" width="15.625" style="14" customWidth="1"/>
    <col min="16" max="16384" width="10.875" style="14" customWidth="1"/>
  </cols>
  <sheetData>
    <row r="1" spans="1:16" ht="23.25">
      <c r="A1" s="23" t="s">
        <v>26</v>
      </c>
      <c r="B1" s="23"/>
      <c r="C1" s="23"/>
      <c r="D1" s="23"/>
      <c r="E1" s="23"/>
      <c r="F1" s="23"/>
      <c r="G1" s="23"/>
      <c r="H1" s="23"/>
      <c r="I1" s="23"/>
      <c r="J1" s="23"/>
      <c r="K1" s="23"/>
      <c r="L1" s="23"/>
      <c r="M1" s="23"/>
      <c r="N1" s="23"/>
      <c r="O1" s="19" t="s">
        <v>25</v>
      </c>
      <c r="P1" s="20">
        <v>41484</v>
      </c>
    </row>
    <row r="2" spans="1:14" ht="15.75">
      <c r="A2" s="1" t="s">
        <v>0</v>
      </c>
      <c r="B2" s="1" t="s">
        <v>1</v>
      </c>
      <c r="C2" s="1" t="s">
        <v>2</v>
      </c>
      <c r="D2" s="1" t="s">
        <v>3</v>
      </c>
      <c r="E2" s="1" t="s">
        <v>4</v>
      </c>
      <c r="F2" s="1" t="s">
        <v>5</v>
      </c>
      <c r="G2" s="1" t="s">
        <v>6</v>
      </c>
      <c r="H2" s="1" t="s">
        <v>7</v>
      </c>
      <c r="I2" s="1" t="s">
        <v>8</v>
      </c>
      <c r="J2" s="1" t="s">
        <v>9</v>
      </c>
      <c r="K2" s="1" t="s">
        <v>10</v>
      </c>
      <c r="L2" s="1" t="s">
        <v>11</v>
      </c>
      <c r="M2" s="1" t="s">
        <v>12</v>
      </c>
      <c r="N2" s="1" t="s">
        <v>13</v>
      </c>
    </row>
    <row r="3" spans="1:14" ht="15.75" hidden="1">
      <c r="A3" s="14">
        <v>1991</v>
      </c>
      <c r="B3" s="15">
        <v>0.1489</v>
      </c>
      <c r="C3" s="15">
        <v>0.1425</v>
      </c>
      <c r="D3" s="15">
        <v>0.1346</v>
      </c>
      <c r="E3" s="15">
        <v>0.1366</v>
      </c>
      <c r="F3" s="15">
        <v>0.1501</v>
      </c>
      <c r="G3" s="15">
        <v>0.165</v>
      </c>
      <c r="H3" s="15">
        <v>0.1522</v>
      </c>
      <c r="I3" s="15">
        <v>0.1427</v>
      </c>
      <c r="J3" s="15">
        <v>0.1632</v>
      </c>
      <c r="K3" s="15">
        <v>0.2382</v>
      </c>
      <c r="L3" s="15">
        <v>0.2566</v>
      </c>
      <c r="M3" s="15">
        <v>0.2491</v>
      </c>
      <c r="N3" s="3">
        <f aca="true" t="shared" si="0" ref="N3:N25">AVERAGE(B3:M3)</f>
        <v>0.17330833333333331</v>
      </c>
    </row>
    <row r="4" spans="1:14" ht="15.75" hidden="1">
      <c r="A4" s="14">
        <v>1992</v>
      </c>
      <c r="B4" s="15">
        <v>0.2179</v>
      </c>
      <c r="C4" s="15">
        <v>0.1973</v>
      </c>
      <c r="D4" s="15">
        <v>0.2088</v>
      </c>
      <c r="E4" s="15">
        <v>0.2276</v>
      </c>
      <c r="F4" s="15">
        <v>0.2414</v>
      </c>
      <c r="G4" s="15">
        <v>0.2148</v>
      </c>
      <c r="H4" s="15">
        <v>0.2002</v>
      </c>
      <c r="I4" s="15">
        <v>0.206</v>
      </c>
      <c r="J4" s="15">
        <v>0.209</v>
      </c>
      <c r="K4" s="15">
        <v>0.2035</v>
      </c>
      <c r="L4" s="15">
        <v>0.1695</v>
      </c>
      <c r="M4" s="15">
        <v>0.1589</v>
      </c>
      <c r="N4" s="3">
        <f t="shared" si="0"/>
        <v>0.20457499999999998</v>
      </c>
    </row>
    <row r="5" spans="1:14" ht="15.75" hidden="1">
      <c r="A5" s="14">
        <v>1993</v>
      </c>
      <c r="B5" s="15">
        <v>0.1687</v>
      </c>
      <c r="C5" s="15">
        <v>0.1919</v>
      </c>
      <c r="D5" s="15">
        <v>0.1959</v>
      </c>
      <c r="E5" s="15">
        <v>0.1779</v>
      </c>
      <c r="F5" s="15">
        <v>0.1594</v>
      </c>
      <c r="G5" s="15">
        <v>0.1708</v>
      </c>
      <c r="H5" s="15">
        <v>0.171</v>
      </c>
      <c r="I5" s="15">
        <v>0.1618</v>
      </c>
      <c r="J5" s="15">
        <v>0.1732</v>
      </c>
      <c r="K5" s="15">
        <v>0.1999</v>
      </c>
      <c r="L5" s="15">
        <v>0.2186</v>
      </c>
      <c r="M5" s="15">
        <v>0.217</v>
      </c>
      <c r="N5" s="3">
        <f t="shared" si="0"/>
        <v>0.18384166666666665</v>
      </c>
    </row>
    <row r="6" spans="1:14" ht="15.75" hidden="1">
      <c r="A6" s="14">
        <v>1994</v>
      </c>
      <c r="B6" s="15">
        <v>0.1979</v>
      </c>
      <c r="C6" s="15">
        <v>0.2028</v>
      </c>
      <c r="D6" s="15">
        <v>0.2186</v>
      </c>
      <c r="E6" s="15">
        <v>0.2102</v>
      </c>
      <c r="F6" s="15">
        <v>0.1849</v>
      </c>
      <c r="G6" s="15">
        <v>0.1847</v>
      </c>
      <c r="H6" s="15">
        <v>0.1948</v>
      </c>
      <c r="I6" s="15">
        <v>0.1964</v>
      </c>
      <c r="J6" s="15">
        <v>0.1957</v>
      </c>
      <c r="K6" s="15">
        <v>0.1909</v>
      </c>
      <c r="L6" s="15">
        <v>0.1836</v>
      </c>
      <c r="M6" s="15">
        <v>0.1819</v>
      </c>
      <c r="N6" s="3">
        <f t="shared" si="0"/>
        <v>0.19520000000000004</v>
      </c>
    </row>
    <row r="7" spans="1:14" ht="15.75" hidden="1">
      <c r="A7" s="14">
        <v>1995</v>
      </c>
      <c r="B7" s="15">
        <v>0.1779</v>
      </c>
      <c r="C7" s="15">
        <v>0.1718</v>
      </c>
      <c r="D7" s="15">
        <v>0.1885</v>
      </c>
      <c r="E7" s="15">
        <v>0.1984</v>
      </c>
      <c r="F7" s="15">
        <v>0.1882</v>
      </c>
      <c r="G7" s="15">
        <v>0.174</v>
      </c>
      <c r="H7" s="15">
        <v>0.1838</v>
      </c>
      <c r="I7" s="15">
        <v>0.2051</v>
      </c>
      <c r="J7" s="15">
        <v>0.2258</v>
      </c>
      <c r="K7" s="15">
        <v>0.2524</v>
      </c>
      <c r="L7" s="15">
        <v>0.2787</v>
      </c>
      <c r="M7" s="15">
        <v>0.2861</v>
      </c>
      <c r="N7" s="3">
        <f t="shared" si="0"/>
        <v>0.2108916666666667</v>
      </c>
    </row>
    <row r="8" spans="1:14" ht="15.75" hidden="1">
      <c r="A8" s="14">
        <v>1996</v>
      </c>
      <c r="B8" s="15">
        <v>0.2552</v>
      </c>
      <c r="C8" s="15">
        <v>0.2309</v>
      </c>
      <c r="D8" s="15">
        <v>0.2312</v>
      </c>
      <c r="E8" s="15">
        <v>0.2344</v>
      </c>
      <c r="F8" s="15">
        <v>0.2168</v>
      </c>
      <c r="G8" s="15">
        <v>0.22</v>
      </c>
      <c r="H8" s="15">
        <v>0.2249</v>
      </c>
      <c r="I8" s="15">
        <v>0.2427</v>
      </c>
      <c r="J8" s="15">
        <v>0.2431</v>
      </c>
      <c r="K8" s="15">
        <v>0.2193</v>
      </c>
      <c r="L8" s="15">
        <v>0.1834</v>
      </c>
      <c r="M8" s="15">
        <v>0.1876</v>
      </c>
      <c r="N8" s="3">
        <f t="shared" si="0"/>
        <v>0.224125</v>
      </c>
    </row>
    <row r="9" spans="1:14" ht="15.75" hidden="1">
      <c r="A9" s="14">
        <v>1997</v>
      </c>
      <c r="B9" s="15">
        <v>0.192</v>
      </c>
      <c r="C9" s="15">
        <v>0.2052</v>
      </c>
      <c r="D9" s="15">
        <v>0.2113</v>
      </c>
      <c r="E9" s="15">
        <v>0.1877</v>
      </c>
      <c r="F9" s="15">
        <v>0.1805</v>
      </c>
      <c r="G9" s="15">
        <v>0.1911</v>
      </c>
      <c r="H9" s="15">
        <v>0.2163</v>
      </c>
      <c r="I9" s="15">
        <v>0.2258</v>
      </c>
      <c r="J9" s="15">
        <v>0.2486</v>
      </c>
      <c r="K9" s="15">
        <v>0.3093</v>
      </c>
      <c r="L9" s="15">
        <v>0.3205</v>
      </c>
      <c r="M9" s="15">
        <v>0.3305</v>
      </c>
      <c r="N9" s="3">
        <f t="shared" si="0"/>
        <v>0.23489999999999997</v>
      </c>
    </row>
    <row r="10" spans="1:14" ht="15.75" hidden="1">
      <c r="A10" s="14">
        <v>1998</v>
      </c>
      <c r="B10" s="15">
        <v>0.2814</v>
      </c>
      <c r="C10" s="15">
        <v>0.245</v>
      </c>
      <c r="D10" s="15">
        <v>0.2399</v>
      </c>
      <c r="E10" s="15">
        <v>0.2235</v>
      </c>
      <c r="F10" s="15">
        <v>0.2265</v>
      </c>
      <c r="G10" s="15">
        <v>0.2556</v>
      </c>
      <c r="H10" s="15">
        <v>0.2776</v>
      </c>
      <c r="I10" s="15">
        <v>0.2801</v>
      </c>
      <c r="J10" s="15">
        <v>0.2827</v>
      </c>
      <c r="K10" s="15">
        <v>0.2546</v>
      </c>
      <c r="L10" s="15">
        <v>0.2463</v>
      </c>
      <c r="M10" s="15">
        <v>0.2442</v>
      </c>
      <c r="N10" s="3">
        <f t="shared" si="0"/>
        <v>0.2547833333333334</v>
      </c>
    </row>
    <row r="11" spans="1:14" ht="15.75" hidden="1">
      <c r="A11" s="14">
        <v>1999</v>
      </c>
      <c r="B11" s="15">
        <v>0.2025</v>
      </c>
      <c r="C11" s="15">
        <v>0.185</v>
      </c>
      <c r="D11" s="15">
        <v>0.1847</v>
      </c>
      <c r="E11" s="15">
        <v>0.1774</v>
      </c>
      <c r="F11" s="15">
        <v>0.1728</v>
      </c>
      <c r="G11" s="15">
        <v>0.1728</v>
      </c>
      <c r="H11" s="15">
        <v>0.1762</v>
      </c>
      <c r="I11" s="15">
        <v>0.1943</v>
      </c>
      <c r="J11" s="15">
        <v>0.2025</v>
      </c>
      <c r="K11" s="15">
        <v>0.193</v>
      </c>
      <c r="L11" s="15">
        <v>0.1801</v>
      </c>
      <c r="M11" s="15">
        <v>0.1819</v>
      </c>
      <c r="N11" s="3">
        <f t="shared" si="0"/>
        <v>0.1852666666666667</v>
      </c>
    </row>
    <row r="12" spans="1:14" ht="15.75" hidden="1">
      <c r="A12" s="14">
        <v>2000</v>
      </c>
      <c r="B12" s="15">
        <v>0.1799</v>
      </c>
      <c r="C12" s="15">
        <v>0.1755</v>
      </c>
      <c r="D12" s="15">
        <v>0.175</v>
      </c>
      <c r="E12" s="15">
        <v>0.175</v>
      </c>
      <c r="F12" s="15">
        <v>0.1752</v>
      </c>
      <c r="G12" s="15">
        <v>0.186</v>
      </c>
      <c r="H12" s="15">
        <v>0.1968</v>
      </c>
      <c r="I12" s="15">
        <v>0.1884</v>
      </c>
      <c r="J12" s="15">
        <v>0.1775</v>
      </c>
      <c r="K12" s="15">
        <v>0.1792</v>
      </c>
      <c r="L12" s="15">
        <v>0.2049</v>
      </c>
      <c r="M12" s="15">
        <v>0.2456</v>
      </c>
      <c r="N12" s="3">
        <f t="shared" si="0"/>
        <v>0.18825</v>
      </c>
    </row>
    <row r="13" spans="1:14" ht="15.75" hidden="1">
      <c r="A13" s="14">
        <v>2001</v>
      </c>
      <c r="B13" s="15">
        <v>0.269</v>
      </c>
      <c r="C13" s="15">
        <v>0.2563</v>
      </c>
      <c r="D13" s="15">
        <v>0.243</v>
      </c>
      <c r="E13" s="15">
        <v>0.2492</v>
      </c>
      <c r="F13" s="15">
        <v>0.2671</v>
      </c>
      <c r="G13" s="15">
        <v>0.2925</v>
      </c>
      <c r="H13" s="15">
        <v>0.295</v>
      </c>
      <c r="I13" s="15">
        <v>0.2939</v>
      </c>
      <c r="J13" s="15">
        <v>0.2938</v>
      </c>
      <c r="K13" s="15">
        <v>0.2904</v>
      </c>
      <c r="L13" s="15">
        <v>0.2948</v>
      </c>
      <c r="M13" s="15">
        <v>0.2975</v>
      </c>
      <c r="N13" s="3">
        <f t="shared" si="0"/>
        <v>0.27854166666666663</v>
      </c>
    </row>
    <row r="14" spans="1:14" ht="15.75" hidden="1">
      <c r="A14" s="14">
        <v>2002</v>
      </c>
      <c r="B14" s="15">
        <v>0.2696</v>
      </c>
      <c r="C14" s="15">
        <v>0.2157</v>
      </c>
      <c r="D14" s="15">
        <v>0.1989</v>
      </c>
      <c r="E14" s="15">
        <v>0.1848</v>
      </c>
      <c r="F14" s="15">
        <v>0.1677</v>
      </c>
      <c r="G14" s="15">
        <v>0.1575</v>
      </c>
      <c r="H14" s="15">
        <v>0.155</v>
      </c>
      <c r="I14" s="15">
        <v>0.1647</v>
      </c>
      <c r="J14" s="15">
        <v>0.2052</v>
      </c>
      <c r="K14" s="15">
        <v>0.2405</v>
      </c>
      <c r="L14" s="15">
        <v>0.2291</v>
      </c>
      <c r="M14" s="15">
        <v>0.1811</v>
      </c>
      <c r="N14" s="3">
        <f t="shared" si="0"/>
        <v>0.19748333333333332</v>
      </c>
    </row>
    <row r="15" spans="1:14" ht="15.75" hidden="1">
      <c r="A15" s="14">
        <v>2003</v>
      </c>
      <c r="B15" s="15">
        <v>0.1595</v>
      </c>
      <c r="C15" s="15">
        <v>0.1575</v>
      </c>
      <c r="D15" s="15">
        <v>0.1575</v>
      </c>
      <c r="E15" s="15">
        <v>0.1542</v>
      </c>
      <c r="F15" s="15">
        <v>0.142</v>
      </c>
      <c r="G15" s="15">
        <v>0.1404</v>
      </c>
      <c r="H15" s="15">
        <v>0.1538</v>
      </c>
      <c r="I15" s="15">
        <v>0.1677</v>
      </c>
      <c r="J15" s="15">
        <v>0.1838</v>
      </c>
      <c r="K15" s="15">
        <v>0.1952</v>
      </c>
      <c r="L15" s="15">
        <v>0.1999</v>
      </c>
      <c r="M15" s="15">
        <v>0.1945</v>
      </c>
      <c r="N15" s="3">
        <f t="shared" si="0"/>
        <v>0.16716666666666666</v>
      </c>
    </row>
    <row r="16" spans="1:14" ht="15.75" hidden="1">
      <c r="A16" s="14">
        <v>2004</v>
      </c>
      <c r="B16" s="15">
        <v>0.1806</v>
      </c>
      <c r="C16" s="15">
        <v>0.1695</v>
      </c>
      <c r="D16" s="15">
        <v>0.2135</v>
      </c>
      <c r="E16" s="15">
        <v>0.2961</v>
      </c>
      <c r="F16" s="15">
        <v>0.31</v>
      </c>
      <c r="G16" s="15">
        <v>0.2883</v>
      </c>
      <c r="H16" s="15">
        <v>0.2513</v>
      </c>
      <c r="I16" s="15">
        <v>0.2178</v>
      </c>
      <c r="J16" s="15">
        <v>0.216</v>
      </c>
      <c r="K16" s="15">
        <v>0.2284</v>
      </c>
      <c r="L16" s="15">
        <v>0.2406</v>
      </c>
      <c r="M16" s="15">
        <v>0.2425</v>
      </c>
      <c r="N16" s="3">
        <f t="shared" si="0"/>
        <v>0.23788333333333336</v>
      </c>
    </row>
    <row r="17" spans="1:14" ht="15.75" hidden="1">
      <c r="A17" s="14">
        <v>2005</v>
      </c>
      <c r="B17" s="15">
        <v>0.2425</v>
      </c>
      <c r="C17" s="15">
        <v>0.2425</v>
      </c>
      <c r="D17" s="15">
        <v>0.2446</v>
      </c>
      <c r="E17" s="15">
        <v>0.25</v>
      </c>
      <c r="F17" s="15">
        <v>0.2546</v>
      </c>
      <c r="G17" s="15">
        <v>0.2635</v>
      </c>
      <c r="H17" s="15">
        <v>0.2718</v>
      </c>
      <c r="I17" s="15">
        <v>0.284</v>
      </c>
      <c r="J17" s="15">
        <v>0.2909</v>
      </c>
      <c r="K17" s="15">
        <v>0.3</v>
      </c>
      <c r="L17" s="15">
        <v>0.315</v>
      </c>
      <c r="M17" s="15">
        <v>0.3234</v>
      </c>
      <c r="N17" s="3">
        <f t="shared" si="0"/>
        <v>0.2735666666666667</v>
      </c>
    </row>
    <row r="18" spans="1:14" ht="15.75" hidden="1">
      <c r="A18" s="14">
        <v>2006</v>
      </c>
      <c r="B18" s="15">
        <v>0.3441</v>
      </c>
      <c r="C18" s="15">
        <v>0.3506</v>
      </c>
      <c r="D18" s="15">
        <v>0.3209</v>
      </c>
      <c r="E18" s="15">
        <v>0.2859</v>
      </c>
      <c r="F18" s="15">
        <v>0.2727</v>
      </c>
      <c r="G18" s="15">
        <v>0.275</v>
      </c>
      <c r="H18" s="15">
        <v>0.285</v>
      </c>
      <c r="I18" s="15">
        <v>0.3118</v>
      </c>
      <c r="J18" s="15">
        <v>0.3538</v>
      </c>
      <c r="K18" s="15">
        <v>0.3921</v>
      </c>
      <c r="L18" s="15">
        <v>0.4105</v>
      </c>
      <c r="M18" s="15">
        <v>0.415</v>
      </c>
      <c r="N18" s="3">
        <f t="shared" si="0"/>
        <v>0.3347833333333334</v>
      </c>
    </row>
    <row r="19" spans="1:14" ht="15.75" hidden="1">
      <c r="A19" s="14">
        <v>2007</v>
      </c>
      <c r="B19" s="15">
        <v>0.5071</v>
      </c>
      <c r="C19" s="15">
        <v>0.6727</v>
      </c>
      <c r="D19" s="15">
        <v>0.7573</v>
      </c>
      <c r="E19" s="15">
        <v>0.778</v>
      </c>
      <c r="F19" s="15">
        <v>0.7314</v>
      </c>
      <c r="G19" s="15">
        <v>0.727</v>
      </c>
      <c r="H19" s="15">
        <v>0.6684</v>
      </c>
      <c r="I19" s="15">
        <v>0.5603</v>
      </c>
      <c r="J19" s="15">
        <v>0.438</v>
      </c>
      <c r="K19" s="15">
        <v>0.4061</v>
      </c>
      <c r="L19" s="15">
        <v>0.4401</v>
      </c>
      <c r="M19" s="15">
        <v>0.4375</v>
      </c>
      <c r="N19" s="3">
        <f t="shared" si="0"/>
        <v>0.5936583333333334</v>
      </c>
    </row>
    <row r="20" spans="1:14" ht="15.75" hidden="1">
      <c r="A20" s="14">
        <v>2008</v>
      </c>
      <c r="B20" s="15">
        <v>0.3411</v>
      </c>
      <c r="C20" s="15">
        <v>0.2492</v>
      </c>
      <c r="D20" s="15">
        <v>0.2401</v>
      </c>
      <c r="E20" s="15">
        <v>0.2499</v>
      </c>
      <c r="F20" s="15">
        <v>0.2589</v>
      </c>
      <c r="G20" s="15">
        <v>0.2565</v>
      </c>
      <c r="H20" s="15">
        <v>0.245</v>
      </c>
      <c r="I20" s="15">
        <v>0.218</v>
      </c>
      <c r="J20" s="15">
        <v>0.1951</v>
      </c>
      <c r="K20" s="15">
        <v>0.1869</v>
      </c>
      <c r="L20" s="15">
        <v>0.1838</v>
      </c>
      <c r="M20" s="15">
        <v>0.1786</v>
      </c>
      <c r="N20" s="3">
        <f t="shared" si="0"/>
        <v>0.23359166666666667</v>
      </c>
    </row>
    <row r="21" spans="1:14" ht="15.75">
      <c r="A21" s="14">
        <v>2009</v>
      </c>
      <c r="B21" s="15">
        <v>0.1661</v>
      </c>
      <c r="C21" s="15">
        <v>0.1578</v>
      </c>
      <c r="D21" s="15">
        <v>0.1705</v>
      </c>
      <c r="E21" s="15">
        <v>0.2053</v>
      </c>
      <c r="F21" s="15">
        <v>0.2375</v>
      </c>
      <c r="G21" s="15">
        <v>0.2701</v>
      </c>
      <c r="H21" s="15">
        <v>0.2922</v>
      </c>
      <c r="I21" s="15">
        <v>0.3</v>
      </c>
      <c r="J21" s="15">
        <v>0.3061</v>
      </c>
      <c r="K21" s="15">
        <v>0.3295</v>
      </c>
      <c r="L21" s="15">
        <v>0.3443</v>
      </c>
      <c r="M21" s="15">
        <v>0.3613</v>
      </c>
      <c r="N21" s="3">
        <f t="shared" si="0"/>
        <v>0.261725</v>
      </c>
    </row>
    <row r="22" spans="1:14" ht="15.75">
      <c r="A22" s="14">
        <v>2010</v>
      </c>
      <c r="B22" s="15">
        <v>0.3761</v>
      </c>
      <c r="C22" s="15">
        <v>0.3782</v>
      </c>
      <c r="D22" s="15">
        <v>0.3707</v>
      </c>
      <c r="E22" s="15">
        <v>0.3482</v>
      </c>
      <c r="F22" s="15">
        <v>0.345</v>
      </c>
      <c r="G22" s="15">
        <v>0.345</v>
      </c>
      <c r="H22" s="15">
        <v>0.3427</v>
      </c>
      <c r="I22" s="15">
        <v>0.345</v>
      </c>
      <c r="J22" s="15">
        <v>0.3439</v>
      </c>
      <c r="K22" s="15">
        <v>0.3514</v>
      </c>
      <c r="L22" s="15">
        <v>0.3558</v>
      </c>
      <c r="M22" s="15">
        <v>0.3575</v>
      </c>
      <c r="N22" s="3">
        <f t="shared" si="0"/>
        <v>0.35495833333333326</v>
      </c>
    </row>
    <row r="23" spans="1:14" ht="15.75">
      <c r="A23" s="14">
        <v>2011</v>
      </c>
      <c r="B23" s="15">
        <v>0.3765</v>
      </c>
      <c r="C23" s="15">
        <v>0.3905</v>
      </c>
      <c r="D23" s="15">
        <v>0.4173</v>
      </c>
      <c r="E23" s="15">
        <v>0.4508</v>
      </c>
      <c r="F23" s="15">
        <v>0.4898</v>
      </c>
      <c r="G23" s="15">
        <v>0.5084</v>
      </c>
      <c r="H23" s="15">
        <v>0.531</v>
      </c>
      <c r="I23" s="15">
        <v>0.5505</v>
      </c>
      <c r="J23" s="15">
        <v>0.5794</v>
      </c>
      <c r="K23" s="15">
        <v>0.6054</v>
      </c>
      <c r="L23" s="15">
        <v>0.6225</v>
      </c>
      <c r="M23" s="15">
        <v>0.6439</v>
      </c>
      <c r="N23" s="3">
        <f t="shared" si="0"/>
        <v>0.5138333333333334</v>
      </c>
    </row>
    <row r="24" spans="1:14" ht="15.75">
      <c r="A24" s="14">
        <v>2012</v>
      </c>
      <c r="B24" s="15">
        <v>0.7048</v>
      </c>
      <c r="C24" s="15">
        <v>0.6961</v>
      </c>
      <c r="D24" s="15">
        <v>0.6224</v>
      </c>
      <c r="E24" s="15">
        <v>0.5446</v>
      </c>
      <c r="F24" s="15">
        <v>0.4956</v>
      </c>
      <c r="G24" s="15">
        <v>0.4769</v>
      </c>
      <c r="H24" s="15">
        <v>0.4895</v>
      </c>
      <c r="I24" s="15">
        <v>0.5218</v>
      </c>
      <c r="J24" s="15">
        <v>0.5755</v>
      </c>
      <c r="K24" s="15">
        <v>0.5963</v>
      </c>
      <c r="L24" s="15">
        <v>0.6254</v>
      </c>
      <c r="M24" s="15">
        <v>0.641</v>
      </c>
      <c r="N24" s="3">
        <f t="shared" si="0"/>
        <v>0.5824916666666666</v>
      </c>
    </row>
    <row r="25" spans="1:14" ht="15.75">
      <c r="A25" s="2">
        <v>2013</v>
      </c>
      <c r="B25" s="4">
        <v>0.6298</v>
      </c>
      <c r="C25" s="4">
        <v>0.5993</v>
      </c>
      <c r="D25" s="4">
        <v>0.5358</v>
      </c>
      <c r="E25" s="4">
        <v>0.5402</v>
      </c>
      <c r="F25" s="4">
        <v>0.5402</v>
      </c>
      <c r="G25" s="4">
        <v>0.5434</v>
      </c>
      <c r="H25" s="4"/>
      <c r="I25" s="4"/>
      <c r="J25" s="4"/>
      <c r="K25" s="4"/>
      <c r="L25" s="4"/>
      <c r="M25" s="4"/>
      <c r="N25" s="4">
        <f t="shared" si="0"/>
        <v>0.5647833333333334</v>
      </c>
    </row>
    <row r="26" ht="15.75">
      <c r="A26" s="16" t="s">
        <v>23</v>
      </c>
    </row>
    <row r="27" ht="15.75">
      <c r="A27" s="17" t="s">
        <v>24</v>
      </c>
    </row>
    <row r="29" ht="15.75">
      <c r="C29" s="22"/>
    </row>
    <row r="30" ht="15.75">
      <c r="C30" s="22"/>
    </row>
    <row r="31" ht="15.75">
      <c r="C31" s="22"/>
    </row>
    <row r="32" ht="15.75">
      <c r="C32" s="22"/>
    </row>
    <row r="33" ht="15.75">
      <c r="C33" s="22"/>
    </row>
    <row r="34" ht="15.75">
      <c r="C34" s="22"/>
    </row>
  </sheetData>
  <sheetProtection/>
  <mergeCells count="1">
    <mergeCell ref="A1:N1"/>
  </mergeCells>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P27"/>
  <sheetViews>
    <sheetView zoomScalePageLayoutView="0" workbookViewId="0" topLeftCell="A22">
      <selection activeCell="N26" sqref="N26"/>
    </sheetView>
  </sheetViews>
  <sheetFormatPr defaultColWidth="10.875" defaultRowHeight="15.75"/>
  <cols>
    <col min="1" max="14" width="10.875" style="14" customWidth="1"/>
    <col min="15" max="15" width="14.125" style="14" customWidth="1"/>
    <col min="16" max="16384" width="10.875" style="14" customWidth="1"/>
  </cols>
  <sheetData>
    <row r="1" spans="1:16" ht="23.25">
      <c r="A1" s="23" t="s">
        <v>26</v>
      </c>
      <c r="B1" s="23"/>
      <c r="C1" s="23"/>
      <c r="D1" s="23"/>
      <c r="E1" s="23"/>
      <c r="F1" s="23"/>
      <c r="G1" s="23"/>
      <c r="H1" s="23"/>
      <c r="I1" s="23"/>
      <c r="J1" s="23"/>
      <c r="K1" s="23"/>
      <c r="L1" s="23"/>
      <c r="M1" s="23"/>
      <c r="N1" s="23"/>
      <c r="O1" s="19" t="s">
        <v>25</v>
      </c>
      <c r="P1" s="20">
        <f>'sdp_us$_libra'!P1</f>
        <v>41484</v>
      </c>
    </row>
    <row r="2" spans="1:14" ht="15.75">
      <c r="A2" s="1" t="s">
        <v>0</v>
      </c>
      <c r="B2" s="1" t="s">
        <v>1</v>
      </c>
      <c r="C2" s="1" t="s">
        <v>2</v>
      </c>
      <c r="D2" s="1" t="s">
        <v>3</v>
      </c>
      <c r="E2" s="1" t="s">
        <v>4</v>
      </c>
      <c r="F2" s="1" t="s">
        <v>5</v>
      </c>
      <c r="G2" s="1" t="s">
        <v>6</v>
      </c>
      <c r="H2" s="1" t="s">
        <v>7</v>
      </c>
      <c r="I2" s="1" t="s">
        <v>8</v>
      </c>
      <c r="J2" s="1" t="s">
        <v>9</v>
      </c>
      <c r="K2" s="1" t="s">
        <v>10</v>
      </c>
      <c r="L2" s="1" t="s">
        <v>11</v>
      </c>
      <c r="M2" s="1" t="s">
        <v>12</v>
      </c>
      <c r="N2" s="1" t="s">
        <v>13</v>
      </c>
    </row>
    <row r="3" spans="1:14" ht="15.75">
      <c r="A3" s="14">
        <v>1991</v>
      </c>
      <c r="B3" s="15">
        <f>('sdp_us$_libra'!B3*tc!$T$2)*1000</f>
        <v>328.26821580000006</v>
      </c>
      <c r="C3" s="15">
        <f>('sdp_us$_libra'!C3*tc!$T$2)*1000</f>
        <v>314.15863499999995</v>
      </c>
      <c r="D3" s="15">
        <f>('sdp_us$_libra'!D3*tc!$T$2)*1000</f>
        <v>296.7421212</v>
      </c>
      <c r="E3" s="15">
        <f>('sdp_us$_libra'!E3*tc!$T$2)*1000</f>
        <v>301.15136520000004</v>
      </c>
      <c r="F3" s="15">
        <f>('sdp_us$_libra'!F3*tc!$T$2)*1000</f>
        <v>330.9137622</v>
      </c>
      <c r="G3" s="15">
        <f>('sdp_us$_libra'!G3*tc!$T$2)*1000</f>
        <v>363.76263000000006</v>
      </c>
      <c r="H3" s="15">
        <f>('sdp_us$_libra'!H3*tc!$T$2)*1000</f>
        <v>335.54346840000005</v>
      </c>
      <c r="I3" s="15">
        <f>('sdp_us$_libra'!I3*tc!$T$2)*1000</f>
        <v>314.59955940000003</v>
      </c>
      <c r="J3" s="15">
        <f>('sdp_us$_libra'!J3*tc!$T$2)*1000</f>
        <v>359.79431040000003</v>
      </c>
      <c r="K3" s="15">
        <f>('sdp_us$_libra'!K3*tc!$T$2)*1000</f>
        <v>525.1409604</v>
      </c>
      <c r="L3" s="15">
        <f>('sdp_us$_libra'!L3*tc!$T$2)*1000</f>
        <v>565.7060052</v>
      </c>
      <c r="M3" s="15">
        <f>('sdp_us$_libra'!M3*tc!$T$2)*1000</f>
        <v>549.1713402</v>
      </c>
      <c r="N3" s="3">
        <f aca="true" t="shared" si="0" ref="N3:N25">AVERAGE(B3:M3)</f>
        <v>382.0793644500001</v>
      </c>
    </row>
    <row r="4" spans="1:14" ht="15.75">
      <c r="A4" s="14">
        <v>1992</v>
      </c>
      <c r="B4" s="15">
        <f>('sdp_us$_libra'!B4*tc!$T$2)*1000</f>
        <v>480.3871338</v>
      </c>
      <c r="C4" s="15">
        <f>('sdp_us$_libra'!C4*tc!$T$2)*1000</f>
        <v>434.97192060000003</v>
      </c>
      <c r="D4" s="15">
        <f>('sdp_us$_libra'!D4*tc!$T$2)*1000</f>
        <v>460.3250736</v>
      </c>
      <c r="E4" s="15">
        <f>('sdp_us$_libra'!E4*tc!$T$2)*1000</f>
        <v>501.77196720000006</v>
      </c>
      <c r="F4" s="15">
        <f>('sdp_us$_libra'!F4*tc!$T$2)*1000</f>
        <v>532.1957508</v>
      </c>
      <c r="G4" s="15">
        <f>('sdp_us$_libra'!G4*tc!$T$2)*1000</f>
        <v>473.5528056</v>
      </c>
      <c r="H4" s="15">
        <f>('sdp_us$_libra'!H4*tc!$T$2)*1000</f>
        <v>441.36532439999996</v>
      </c>
      <c r="I4" s="15">
        <f>('sdp_us$_libra'!I4*tc!$T$2)*1000</f>
        <v>454.152132</v>
      </c>
      <c r="J4" s="15">
        <f>('sdp_us$_libra'!J4*tc!$T$2)*1000</f>
        <v>460.765998</v>
      </c>
      <c r="K4" s="15">
        <f>('sdp_us$_libra'!K4*tc!$T$2)*1000</f>
        <v>448.640577</v>
      </c>
      <c r="L4" s="15">
        <f>('sdp_us$_libra'!L4*tc!$T$2)*1000</f>
        <v>373.68342900000005</v>
      </c>
      <c r="M4" s="15">
        <f>('sdp_us$_libra'!M4*tc!$T$2)*1000</f>
        <v>350.31443580000007</v>
      </c>
      <c r="N4" s="3">
        <f t="shared" si="0"/>
        <v>451.01054565</v>
      </c>
    </row>
    <row r="5" spans="1:14" ht="15.75">
      <c r="A5" s="14">
        <v>1993</v>
      </c>
      <c r="B5" s="15">
        <f>('sdp_us$_libra'!B5*tc!$T$2)*1000</f>
        <v>371.9197314</v>
      </c>
      <c r="C5" s="15">
        <f>('sdp_us$_libra'!C5*tc!$T$2)*1000</f>
        <v>423.0669618</v>
      </c>
      <c r="D5" s="15">
        <f>('sdp_us$_libra'!D5*tc!$T$2)*1000</f>
        <v>431.8854498</v>
      </c>
      <c r="E5" s="15">
        <f>('sdp_us$_libra'!E5*tc!$T$2)*1000</f>
        <v>392.2022538</v>
      </c>
      <c r="F5" s="15">
        <f>('sdp_us$_libra'!F5*tc!$T$2)*1000</f>
        <v>351.41674679999994</v>
      </c>
      <c r="G5" s="15">
        <f>('sdp_us$_libra'!G5*tc!$T$2)*1000</f>
        <v>376.54943760000003</v>
      </c>
      <c r="H5" s="15">
        <f>('sdp_us$_libra'!H5*tc!$T$2)*1000</f>
        <v>376.990362</v>
      </c>
      <c r="I5" s="15">
        <f>('sdp_us$_libra'!I5*tc!$T$2)*1000</f>
        <v>356.7078396</v>
      </c>
      <c r="J5" s="15">
        <f>('sdp_us$_libra'!J5*tc!$T$2)*1000</f>
        <v>381.8405304</v>
      </c>
      <c r="K5" s="15">
        <f>('sdp_us$_libra'!K5*tc!$T$2)*1000</f>
        <v>440.7039378</v>
      </c>
      <c r="L5" s="15">
        <f>('sdp_us$_libra'!L5*tc!$T$2)*1000</f>
        <v>481.9303692</v>
      </c>
      <c r="M5" s="15">
        <f>('sdp_us$_libra'!M5*tc!$T$2)*1000</f>
        <v>478.40297400000003</v>
      </c>
      <c r="N5" s="3">
        <f t="shared" si="0"/>
        <v>405.30138285</v>
      </c>
    </row>
    <row r="6" spans="1:14" ht="15.75">
      <c r="A6" s="14">
        <v>1994</v>
      </c>
      <c r="B6" s="15">
        <f>('sdp_us$_libra'!B6*tc!$T$2)*1000</f>
        <v>436.2946938</v>
      </c>
      <c r="C6" s="15">
        <f>('sdp_us$_libra'!C6*tc!$T$2)*1000</f>
        <v>447.09734160000005</v>
      </c>
      <c r="D6" s="15">
        <f>('sdp_us$_libra'!D6*tc!$T$2)*1000</f>
        <v>481.9303692</v>
      </c>
      <c r="E6" s="15">
        <f>('sdp_us$_libra'!E6*tc!$T$2)*1000</f>
        <v>463.41154439999997</v>
      </c>
      <c r="F6" s="15">
        <f>('sdp_us$_libra'!F6*tc!$T$2)*1000</f>
        <v>407.6346078</v>
      </c>
      <c r="G6" s="15">
        <f>('sdp_us$_libra'!G6*tc!$T$2)*1000</f>
        <v>407.1936834</v>
      </c>
      <c r="H6" s="15">
        <f>('sdp_us$_libra'!H6*tc!$T$2)*1000</f>
        <v>429.4603656</v>
      </c>
      <c r="I6" s="15">
        <f>('sdp_us$_libra'!I6*tc!$T$2)*1000</f>
        <v>432.9877608</v>
      </c>
      <c r="J6" s="15">
        <f>('sdp_us$_libra'!J6*tc!$T$2)*1000</f>
        <v>431.44452540000003</v>
      </c>
      <c r="K6" s="15">
        <f>('sdp_us$_libra'!K6*tc!$T$2)*1000</f>
        <v>420.8623398</v>
      </c>
      <c r="L6" s="15">
        <f>('sdp_us$_libra'!L6*tc!$T$2)*1000</f>
        <v>404.76859920000004</v>
      </c>
      <c r="M6" s="15">
        <f>('sdp_us$_libra'!M6*tc!$T$2)*1000</f>
        <v>401.0207418</v>
      </c>
      <c r="N6" s="3">
        <f t="shared" si="0"/>
        <v>430.34221439999993</v>
      </c>
    </row>
    <row r="7" spans="1:14" ht="15.75">
      <c r="A7" s="14">
        <v>1995</v>
      </c>
      <c r="B7" s="15">
        <f>('sdp_us$_libra'!B7*tc!$T$2)*1000</f>
        <v>392.2022538</v>
      </c>
      <c r="C7" s="15">
        <f>('sdp_us$_libra'!C7*tc!$T$2)*1000</f>
        <v>378.7540596</v>
      </c>
      <c r="D7" s="15">
        <f>('sdp_us$_libra'!D7*tc!$T$2)*1000</f>
        <v>415.571247</v>
      </c>
      <c r="E7" s="15">
        <f>('sdp_us$_libra'!E7*tc!$T$2)*1000</f>
        <v>437.3970048</v>
      </c>
      <c r="F7" s="15">
        <f>('sdp_us$_libra'!F7*tc!$T$2)*1000</f>
        <v>414.90986040000007</v>
      </c>
      <c r="G7" s="15">
        <f>('sdp_us$_libra'!G7*tc!$T$2)*1000</f>
        <v>383.604228</v>
      </c>
      <c r="H7" s="15">
        <f>('sdp_us$_libra'!H7*tc!$T$2)*1000</f>
        <v>405.2095236</v>
      </c>
      <c r="I7" s="15">
        <f>('sdp_us$_libra'!I7*tc!$T$2)*1000</f>
        <v>452.16797220000007</v>
      </c>
      <c r="J7" s="15">
        <f>('sdp_us$_libra'!J7*tc!$T$2)*1000</f>
        <v>497.80364760000003</v>
      </c>
      <c r="K7" s="15">
        <f>('sdp_us$_libra'!K7*tc!$T$2)*1000</f>
        <v>556.4465928000001</v>
      </c>
      <c r="L7" s="15">
        <f>('sdp_us$_libra'!L7*tc!$T$2)*1000</f>
        <v>614.4281514</v>
      </c>
      <c r="M7" s="15">
        <f>('sdp_us$_libra'!M7*tc!$T$2)*1000</f>
        <v>630.7423542</v>
      </c>
      <c r="N7" s="3">
        <f t="shared" si="0"/>
        <v>464.93640795000005</v>
      </c>
    </row>
    <row r="8" spans="1:14" ht="15.75">
      <c r="A8" s="14">
        <v>1996</v>
      </c>
      <c r="B8" s="15">
        <f>('sdp_us$_libra'!B8*tc!$T$2)*1000</f>
        <v>562.6195344</v>
      </c>
      <c r="C8" s="15">
        <f>('sdp_us$_libra'!C8*tc!$T$2)*1000</f>
        <v>509.0472198</v>
      </c>
      <c r="D8" s="15">
        <f>('sdp_us$_libra'!D8*tc!$T$2)*1000</f>
        <v>509.70860640000006</v>
      </c>
      <c r="E8" s="15">
        <f>('sdp_us$_libra'!E8*tc!$T$2)*1000</f>
        <v>516.7633968</v>
      </c>
      <c r="F8" s="15">
        <f>('sdp_us$_libra'!F8*tc!$T$2)*1000</f>
        <v>477.9620496</v>
      </c>
      <c r="G8" s="15">
        <f>('sdp_us$_libra'!G8*tc!$T$2)*1000</f>
        <v>485.01684</v>
      </c>
      <c r="H8" s="15">
        <f>('sdp_us$_libra'!H8*tc!$T$2)*1000</f>
        <v>495.8194878</v>
      </c>
      <c r="I8" s="15">
        <f>('sdp_us$_libra'!I8*tc!$T$2)*1000</f>
        <v>535.0617594</v>
      </c>
      <c r="J8" s="15">
        <f>('sdp_us$_libra'!J8*tc!$T$2)*1000</f>
        <v>535.9436082000001</v>
      </c>
      <c r="K8" s="15">
        <f>('sdp_us$_libra'!K8*tc!$T$2)*1000</f>
        <v>483.4736046</v>
      </c>
      <c r="L8" s="15">
        <f>('sdp_us$_libra'!L8*tc!$T$2)*1000</f>
        <v>404.3276748</v>
      </c>
      <c r="M8" s="15">
        <f>('sdp_us$_libra'!M8*tc!$T$2)*1000</f>
        <v>413.5870872</v>
      </c>
      <c r="N8" s="3">
        <f t="shared" si="0"/>
        <v>494.11090575</v>
      </c>
    </row>
    <row r="9" spans="1:14" ht="15.75">
      <c r="A9" s="14">
        <v>1997</v>
      </c>
      <c r="B9" s="15">
        <f>('sdp_us$_libra'!B9*tc!$T$2)*1000</f>
        <v>423.28742400000004</v>
      </c>
      <c r="C9" s="15">
        <f>('sdp_us$_libra'!C9*tc!$T$2)*1000</f>
        <v>452.3884344</v>
      </c>
      <c r="D9" s="15">
        <f>('sdp_us$_libra'!D9*tc!$T$2)*1000</f>
        <v>465.8366286</v>
      </c>
      <c r="E9" s="15">
        <f>('sdp_us$_libra'!E9*tc!$T$2)*1000</f>
        <v>413.8075494</v>
      </c>
      <c r="F9" s="15">
        <f>('sdp_us$_libra'!F9*tc!$T$2)*1000</f>
        <v>397.934271</v>
      </c>
      <c r="G9" s="15">
        <f>('sdp_us$_libra'!G9*tc!$T$2)*1000</f>
        <v>421.30326419999994</v>
      </c>
      <c r="H9" s="15">
        <f>('sdp_us$_libra'!H9*tc!$T$2)*1000</f>
        <v>476.8597386</v>
      </c>
      <c r="I9" s="15">
        <f>('sdp_us$_libra'!I9*tc!$T$2)*1000</f>
        <v>497.80364760000003</v>
      </c>
      <c r="J9" s="15">
        <f>('sdp_us$_libra'!J9*tc!$T$2)*1000</f>
        <v>548.0690292</v>
      </c>
      <c r="K9" s="15">
        <f>('sdp_us$_libra'!K9*tc!$T$2)*1000</f>
        <v>681.8895846</v>
      </c>
      <c r="L9" s="15">
        <f>('sdp_us$_libra'!L9*tc!$T$2)*1000</f>
        <v>706.581351</v>
      </c>
      <c r="M9" s="15">
        <f>('sdp_us$_libra'!M9*tc!$T$2)*1000</f>
        <v>728.6275710000001</v>
      </c>
      <c r="N9" s="3">
        <f t="shared" si="0"/>
        <v>517.8657078</v>
      </c>
    </row>
    <row r="10" spans="1:14" ht="15.75">
      <c r="A10" s="14">
        <v>1998</v>
      </c>
      <c r="B10" s="15">
        <f>('sdp_us$_libra'!B10*tc!$T$2)*1000</f>
        <v>620.3806308</v>
      </c>
      <c r="C10" s="15">
        <f>('sdp_us$_libra'!C10*tc!$T$2)*1000</f>
        <v>540.13239</v>
      </c>
      <c r="D10" s="15">
        <f>('sdp_us$_libra'!D10*tc!$T$2)*1000</f>
        <v>528.8888178000001</v>
      </c>
      <c r="E10" s="15">
        <f>('sdp_us$_libra'!E10*tc!$T$2)*1000</f>
        <v>492.7330170000001</v>
      </c>
      <c r="F10" s="15">
        <f>('sdp_us$_libra'!F10*tc!$T$2)*1000</f>
        <v>499.346883</v>
      </c>
      <c r="G10" s="15">
        <f>('sdp_us$_libra'!G10*tc!$T$2)*1000</f>
        <v>563.5013832</v>
      </c>
      <c r="H10" s="15">
        <f>('sdp_us$_libra'!H10*tc!$T$2)*1000</f>
        <v>612.0030672</v>
      </c>
      <c r="I10" s="15">
        <f>('sdp_us$_libra'!I10*tc!$T$2)*1000</f>
        <v>617.5146222000001</v>
      </c>
      <c r="J10" s="15">
        <f>('sdp_us$_libra'!J10*tc!$T$2)*1000</f>
        <v>623.2466394</v>
      </c>
      <c r="K10" s="15">
        <f>('sdp_us$_libra'!K10*tc!$T$2)*1000</f>
        <v>561.2967612000001</v>
      </c>
      <c r="L10" s="15">
        <f>('sdp_us$_libra'!L10*tc!$T$2)*1000</f>
        <v>542.9983986</v>
      </c>
      <c r="M10" s="15">
        <f>('sdp_us$_libra'!M10*tc!$T$2)*1000</f>
        <v>538.3686924000001</v>
      </c>
      <c r="N10" s="3">
        <f t="shared" si="0"/>
        <v>561.7009419000001</v>
      </c>
    </row>
    <row r="11" spans="1:14" ht="15.75">
      <c r="A11" s="14">
        <v>1999</v>
      </c>
      <c r="B11" s="15">
        <f>('sdp_us$_libra'!B11*tc!$T$2)*1000</f>
        <v>446.43595500000004</v>
      </c>
      <c r="C11" s="15">
        <f>('sdp_us$_libra'!C11*tc!$T$2)*1000</f>
        <v>407.85507</v>
      </c>
      <c r="D11" s="15">
        <f>('sdp_us$_libra'!D11*tc!$T$2)*1000</f>
        <v>407.1936834</v>
      </c>
      <c r="E11" s="15">
        <f>('sdp_us$_libra'!E11*tc!$T$2)*1000</f>
        <v>391.09994280000006</v>
      </c>
      <c r="F11" s="15">
        <f>('sdp_us$_libra'!F11*tc!$T$2)*1000</f>
        <v>380.95868160000003</v>
      </c>
      <c r="G11" s="15">
        <f>('sdp_us$_libra'!G11*tc!$T$2)*1000</f>
        <v>380.95868160000003</v>
      </c>
      <c r="H11" s="15">
        <f>('sdp_us$_libra'!H11*tc!$T$2)*1000</f>
        <v>388.4543964</v>
      </c>
      <c r="I11" s="15">
        <f>('sdp_us$_libra'!I11*tc!$T$2)*1000</f>
        <v>428.35805460000006</v>
      </c>
      <c r="J11" s="15">
        <f>('sdp_us$_libra'!J11*tc!$T$2)*1000</f>
        <v>446.43595500000004</v>
      </c>
      <c r="K11" s="15">
        <f>('sdp_us$_libra'!K11*tc!$T$2)*1000</f>
        <v>425.492046</v>
      </c>
      <c r="L11" s="15">
        <f>('sdp_us$_libra'!L11*tc!$T$2)*1000</f>
        <v>397.0524222</v>
      </c>
      <c r="M11" s="15">
        <f>('sdp_us$_libra'!M11*tc!$T$2)*1000</f>
        <v>401.0207418</v>
      </c>
      <c r="N11" s="3">
        <f t="shared" si="0"/>
        <v>408.44296920000005</v>
      </c>
    </row>
    <row r="12" spans="1:14" ht="15.75">
      <c r="A12" s="14">
        <v>2000</v>
      </c>
      <c r="B12" s="15">
        <f>('sdp_us$_libra'!B12*tc!$T$2)*1000</f>
        <v>396.61149780000005</v>
      </c>
      <c r="C12" s="15">
        <f>('sdp_us$_libra'!C12*tc!$T$2)*1000</f>
        <v>386.911161</v>
      </c>
      <c r="D12" s="15">
        <f>('sdp_us$_libra'!D12*tc!$T$2)*1000</f>
        <v>385.80885</v>
      </c>
      <c r="E12" s="15">
        <f>('sdp_us$_libra'!E12*tc!$T$2)*1000</f>
        <v>385.80885</v>
      </c>
      <c r="F12" s="15">
        <f>('sdp_us$_libra'!F12*tc!$T$2)*1000</f>
        <v>386.24977440000004</v>
      </c>
      <c r="G12" s="15">
        <f>('sdp_us$_libra'!G12*tc!$T$2)*1000</f>
        <v>410.05969200000004</v>
      </c>
      <c r="H12" s="15">
        <f>('sdp_us$_libra'!H12*tc!$T$2)*1000</f>
        <v>433.86960960000005</v>
      </c>
      <c r="I12" s="15">
        <f>('sdp_us$_libra'!I12*tc!$T$2)*1000</f>
        <v>415.35078480000004</v>
      </c>
      <c r="J12" s="15">
        <f>('sdp_us$_libra'!J12*tc!$T$2)*1000</f>
        <v>391.320405</v>
      </c>
      <c r="K12" s="15">
        <f>('sdp_us$_libra'!K12*tc!$T$2)*1000</f>
        <v>395.06826240000004</v>
      </c>
      <c r="L12" s="15">
        <f>('sdp_us$_libra'!L12*tc!$T$2)*1000</f>
        <v>451.7270478</v>
      </c>
      <c r="M12" s="15">
        <f>('sdp_us$_libra'!M12*tc!$T$2)*1000</f>
        <v>541.4551632000001</v>
      </c>
      <c r="N12" s="3">
        <f t="shared" si="0"/>
        <v>415.0200915</v>
      </c>
    </row>
    <row r="13" spans="1:14" ht="15.75">
      <c r="A13" s="14">
        <v>2001</v>
      </c>
      <c r="B13" s="15">
        <f>('sdp_us$_libra'!B13*tc!$T$2)*1000</f>
        <v>593.0433180000001</v>
      </c>
      <c r="C13" s="15">
        <f>('sdp_us$_libra'!C13*tc!$T$2)*1000</f>
        <v>565.0446186</v>
      </c>
      <c r="D13" s="15">
        <f>('sdp_us$_libra'!D13*tc!$T$2)*1000</f>
        <v>535.723146</v>
      </c>
      <c r="E13" s="15">
        <f>('sdp_us$_libra'!E13*tc!$T$2)*1000</f>
        <v>549.3918024000001</v>
      </c>
      <c r="F13" s="15">
        <f>('sdp_us$_libra'!F13*tc!$T$2)*1000</f>
        <v>588.8545362000001</v>
      </c>
      <c r="G13" s="15">
        <f>('sdp_us$_libra'!G13*tc!$T$2)*1000</f>
        <v>644.8519349999999</v>
      </c>
      <c r="H13" s="15">
        <f>('sdp_us$_libra'!H13*tc!$T$2)*1000</f>
        <v>650.3634900000001</v>
      </c>
      <c r="I13" s="15">
        <f>('sdp_us$_libra'!I13*tc!$T$2)*1000</f>
        <v>647.9384058</v>
      </c>
      <c r="J13" s="15">
        <f>('sdp_us$_libra'!J13*tc!$T$2)*1000</f>
        <v>647.7179436</v>
      </c>
      <c r="K13" s="15">
        <f>('sdp_us$_libra'!K13*tc!$T$2)*1000</f>
        <v>640.2222288</v>
      </c>
      <c r="L13" s="15">
        <f>('sdp_us$_libra'!L13*tc!$T$2)*1000</f>
        <v>649.9225656000001</v>
      </c>
      <c r="M13" s="15">
        <f>('sdp_us$_libra'!M13*tc!$T$2)*1000</f>
        <v>655.875045</v>
      </c>
      <c r="N13" s="3">
        <f t="shared" si="0"/>
        <v>614.0790862499999</v>
      </c>
    </row>
    <row r="14" spans="1:14" ht="15.75">
      <c r="A14" s="14">
        <v>2002</v>
      </c>
      <c r="B14" s="15">
        <f>('sdp_us$_libra'!B14*tc!$T$2)*1000</f>
        <v>594.3660912</v>
      </c>
      <c r="C14" s="15">
        <f>('sdp_us$_libra'!C14*tc!$T$2)*1000</f>
        <v>475.5369654</v>
      </c>
      <c r="D14" s="15">
        <f>('sdp_us$_libra'!D14*tc!$T$2)*1000</f>
        <v>438.49931580000003</v>
      </c>
      <c r="E14" s="15">
        <f>('sdp_us$_libra'!E14*tc!$T$2)*1000</f>
        <v>407.4141456</v>
      </c>
      <c r="F14" s="15">
        <f>('sdp_us$_libra'!F14*tc!$T$2)*1000</f>
        <v>369.71510939999996</v>
      </c>
      <c r="G14" s="15">
        <f>('sdp_us$_libra'!G14*tc!$T$2)*1000</f>
        <v>347.22796500000004</v>
      </c>
      <c r="H14" s="15">
        <f>('sdp_us$_libra'!H14*tc!$T$2)*1000</f>
        <v>341.71641000000005</v>
      </c>
      <c r="I14" s="15">
        <f>('sdp_us$_libra'!I14*tc!$T$2)*1000</f>
        <v>363.10124340000004</v>
      </c>
      <c r="J14" s="15">
        <f>('sdp_us$_libra'!J14*tc!$T$2)*1000</f>
        <v>452.3884344</v>
      </c>
      <c r="K14" s="15">
        <f>('sdp_us$_libra'!K14*tc!$T$2)*1000</f>
        <v>530.211591</v>
      </c>
      <c r="L14" s="15">
        <f>('sdp_us$_libra'!L14*tc!$T$2)*1000</f>
        <v>505.0789002</v>
      </c>
      <c r="M14" s="15">
        <f>('sdp_us$_libra'!M14*tc!$T$2)*1000</f>
        <v>399.2570442</v>
      </c>
      <c r="N14" s="3">
        <f t="shared" si="0"/>
        <v>435.3761013</v>
      </c>
    </row>
    <row r="15" spans="1:14" ht="15.75">
      <c r="A15" s="14">
        <v>2003</v>
      </c>
      <c r="B15" s="15">
        <f>('sdp_us$_libra'!B15*tc!$T$2)*1000</f>
        <v>351.637209</v>
      </c>
      <c r="C15" s="15">
        <f>('sdp_us$_libra'!C15*tc!$T$2)*1000</f>
        <v>347.22796500000004</v>
      </c>
      <c r="D15" s="15">
        <f>('sdp_us$_libra'!D15*tc!$T$2)*1000</f>
        <v>347.22796500000004</v>
      </c>
      <c r="E15" s="15">
        <f>('sdp_us$_libra'!E15*tc!$T$2)*1000</f>
        <v>339.9527124</v>
      </c>
      <c r="F15" s="15">
        <f>('sdp_us$_libra'!F15*tc!$T$2)*1000</f>
        <v>313.056324</v>
      </c>
      <c r="G15" s="15">
        <f>('sdp_us$_libra'!G15*tc!$T$2)*1000</f>
        <v>309.5289288</v>
      </c>
      <c r="H15" s="15">
        <f>('sdp_us$_libra'!H15*tc!$T$2)*1000</f>
        <v>339.0708636</v>
      </c>
      <c r="I15" s="15">
        <f>('sdp_us$_libra'!I15*tc!$T$2)*1000</f>
        <v>369.71510939999996</v>
      </c>
      <c r="J15" s="15">
        <f>('sdp_us$_libra'!J15*tc!$T$2)*1000</f>
        <v>405.2095236</v>
      </c>
      <c r="K15" s="15">
        <f>('sdp_us$_libra'!K15*tc!$T$2)*1000</f>
        <v>430.34221440000005</v>
      </c>
      <c r="L15" s="15">
        <f>('sdp_us$_libra'!L15*tc!$T$2)*1000</f>
        <v>440.7039378</v>
      </c>
      <c r="M15" s="15">
        <f>('sdp_us$_libra'!M15*tc!$T$2)*1000</f>
        <v>428.79897900000003</v>
      </c>
      <c r="N15" s="3">
        <f t="shared" si="0"/>
        <v>368.539311</v>
      </c>
    </row>
    <row r="16" spans="1:14" ht="15.75">
      <c r="A16" s="14">
        <v>2004</v>
      </c>
      <c r="B16" s="15">
        <f>('sdp_us$_libra'!B16*tc!$T$2)*1000</f>
        <v>398.15473320000007</v>
      </c>
      <c r="C16" s="15">
        <f>('sdp_us$_libra'!C16*tc!$T$2)*1000</f>
        <v>373.68342900000005</v>
      </c>
      <c r="D16" s="15">
        <f>('sdp_us$_libra'!D16*tc!$T$2)*1000</f>
        <v>470.686797</v>
      </c>
      <c r="E16" s="15">
        <f>('sdp_us$_libra'!E16*tc!$T$2)*1000</f>
        <v>652.7885742</v>
      </c>
      <c r="F16" s="15">
        <f>('sdp_us$_libra'!F16*tc!$T$2)*1000</f>
        <v>683.4328200000001</v>
      </c>
      <c r="G16" s="15">
        <f>('sdp_us$_libra'!G16*tc!$T$2)*1000</f>
        <v>635.5925225999999</v>
      </c>
      <c r="H16" s="15">
        <f>('sdp_us$_libra'!H16*tc!$T$2)*1000</f>
        <v>554.0215086000001</v>
      </c>
      <c r="I16" s="15">
        <f>('sdp_us$_libra'!I16*tc!$T$2)*1000</f>
        <v>480.1666716</v>
      </c>
      <c r="J16" s="15">
        <f>('sdp_us$_libra'!J16*tc!$T$2)*1000</f>
        <v>476.198352</v>
      </c>
      <c r="K16" s="15">
        <f>('sdp_us$_libra'!K16*tc!$T$2)*1000</f>
        <v>503.5356648</v>
      </c>
      <c r="L16" s="15">
        <f>('sdp_us$_libra'!L16*tc!$T$2)*1000</f>
        <v>530.4320532</v>
      </c>
      <c r="M16" s="15">
        <f>('sdp_us$_libra'!M16*tc!$T$2)*1000</f>
        <v>534.620835</v>
      </c>
      <c r="N16" s="3">
        <f t="shared" si="0"/>
        <v>524.4428301</v>
      </c>
    </row>
    <row r="17" spans="1:14" ht="15.75">
      <c r="A17" s="14">
        <v>2005</v>
      </c>
      <c r="B17" s="15">
        <f>('sdp_us$_libra'!B17*tc!$T$2)*1000</f>
        <v>534.620835</v>
      </c>
      <c r="C17" s="15">
        <f>('sdp_us$_libra'!C17*tc!$T$2)*1000</f>
        <v>534.620835</v>
      </c>
      <c r="D17" s="15">
        <f>('sdp_us$_libra'!D17*tc!$T$2)*1000</f>
        <v>539.2505412</v>
      </c>
      <c r="E17" s="15">
        <f>('sdp_us$_libra'!E17*tc!$T$2)*1000</f>
        <v>551.1555000000001</v>
      </c>
      <c r="F17" s="15">
        <f>('sdp_us$_libra'!F17*tc!$T$2)*1000</f>
        <v>561.2967612000001</v>
      </c>
      <c r="G17" s="15">
        <f>('sdp_us$_libra'!G17*tc!$T$2)*1000</f>
        <v>580.917897</v>
      </c>
      <c r="H17" s="15">
        <f>('sdp_us$_libra'!H17*tc!$T$2)*1000</f>
        <v>599.2162596000001</v>
      </c>
      <c r="I17" s="15">
        <f>('sdp_us$_libra'!I17*tc!$T$2)*1000</f>
        <v>626.112648</v>
      </c>
      <c r="J17" s="15">
        <f>('sdp_us$_libra'!J17*tc!$T$2)*1000</f>
        <v>641.3245398</v>
      </c>
      <c r="K17" s="15">
        <f>('sdp_us$_libra'!K17*tc!$T$2)*1000</f>
        <v>661.3866</v>
      </c>
      <c r="L17" s="15">
        <f>('sdp_us$_libra'!L17*tc!$T$2)*1000</f>
        <v>694.4559300000001</v>
      </c>
      <c r="M17" s="15">
        <f>('sdp_us$_libra'!M17*tc!$T$2)*1000</f>
        <v>712.9747548</v>
      </c>
      <c r="N17" s="3">
        <f t="shared" si="0"/>
        <v>603.1110918</v>
      </c>
    </row>
    <row r="18" spans="1:14" ht="15.75">
      <c r="A18" s="14">
        <v>2006</v>
      </c>
      <c r="B18" s="15">
        <f>('sdp_us$_libra'!B18*tc!$T$2)*1000</f>
        <v>758.6104302000001</v>
      </c>
      <c r="C18" s="15">
        <f>('sdp_us$_libra'!C18*tc!$T$2)*1000</f>
        <v>772.9404732</v>
      </c>
      <c r="D18" s="15">
        <f>('sdp_us$_libra'!D18*tc!$T$2)*1000</f>
        <v>707.4631998000001</v>
      </c>
      <c r="E18" s="15">
        <f>('sdp_us$_libra'!E18*tc!$T$2)*1000</f>
        <v>630.3014298</v>
      </c>
      <c r="F18" s="15">
        <f>('sdp_us$_libra'!F18*tc!$T$2)*1000</f>
        <v>601.2004194</v>
      </c>
      <c r="G18" s="15">
        <f>('sdp_us$_libra'!G18*tc!$T$2)*1000</f>
        <v>606.2710500000001</v>
      </c>
      <c r="H18" s="15">
        <f>('sdp_us$_libra'!H18*tc!$T$2)*1000</f>
        <v>628.3172699999999</v>
      </c>
      <c r="I18" s="15">
        <f>('sdp_us$_libra'!I18*tc!$T$2)*1000</f>
        <v>687.4011396000001</v>
      </c>
      <c r="J18" s="15">
        <f>('sdp_us$_libra'!J18*tc!$T$2)*1000</f>
        <v>779.9952636</v>
      </c>
      <c r="K18" s="15">
        <f>('sdp_us$_libra'!K18*tc!$T$2)*1000</f>
        <v>864.4322862</v>
      </c>
      <c r="L18" s="15">
        <f>('sdp_us$_libra'!L18*tc!$T$2)*1000</f>
        <v>904.997331</v>
      </c>
      <c r="M18" s="15">
        <f>('sdp_us$_libra'!M18*tc!$T$2)*1000</f>
        <v>914.91813</v>
      </c>
      <c r="N18" s="3">
        <f t="shared" si="0"/>
        <v>738.0707019</v>
      </c>
    </row>
    <row r="19" spans="1:14" ht="15.75">
      <c r="A19" s="14">
        <v>2007</v>
      </c>
      <c r="B19" s="15">
        <f>('sdp_us$_libra'!B19*tc!$T$2)*1000</f>
        <v>1117.9638162</v>
      </c>
      <c r="C19" s="15">
        <f>('sdp_us$_libra'!C19*tc!$T$2)*1000</f>
        <v>1483.0492194</v>
      </c>
      <c r="D19" s="15">
        <f>('sdp_us$_libra'!D19*tc!$T$2)*1000</f>
        <v>1669.5602406</v>
      </c>
      <c r="E19" s="15">
        <f>('sdp_us$_libra'!E19*tc!$T$2)*1000</f>
        <v>1715.1959160000001</v>
      </c>
      <c r="F19" s="15">
        <f>('sdp_us$_libra'!F19*tc!$T$2)*1000</f>
        <v>1612.4605308000002</v>
      </c>
      <c r="G19" s="15">
        <f>('sdp_us$_libra'!G19*tc!$T$2)*1000</f>
        <v>1602.760194</v>
      </c>
      <c r="H19" s="15">
        <f>('sdp_us$_libra'!H19*tc!$T$2)*1000</f>
        <v>1473.5693448</v>
      </c>
      <c r="I19" s="15">
        <f>('sdp_us$_libra'!I19*tc!$T$2)*1000</f>
        <v>1235.2497066</v>
      </c>
      <c r="J19" s="15">
        <f>('sdp_us$_libra'!J19*tc!$T$2)*1000</f>
        <v>965.6244360000001</v>
      </c>
      <c r="K19" s="15">
        <f>('sdp_us$_libra'!K19*tc!$T$2)*1000</f>
        <v>895.2969942000001</v>
      </c>
      <c r="L19" s="15">
        <f>('sdp_us$_libra'!L19*tc!$T$2)*1000</f>
        <v>970.2541422</v>
      </c>
      <c r="M19" s="15">
        <f>('sdp_us$_libra'!M19*tc!$T$2)*1000</f>
        <v>964.522125</v>
      </c>
      <c r="N19" s="3">
        <f t="shared" si="0"/>
        <v>1308.7922221499998</v>
      </c>
    </row>
    <row r="20" spans="1:14" ht="15.75">
      <c r="A20" s="14">
        <v>2008</v>
      </c>
      <c r="B20" s="15">
        <f>('sdp_us$_libra'!B20*tc!$T$2)*1000</f>
        <v>751.9965642000001</v>
      </c>
      <c r="C20" s="15">
        <f>('sdp_us$_libra'!C20*tc!$T$2)*1000</f>
        <v>549.3918024000001</v>
      </c>
      <c r="D20" s="15">
        <f>('sdp_us$_libra'!D20*tc!$T$2)*1000</f>
        <v>529.3297422</v>
      </c>
      <c r="E20" s="15">
        <f>('sdp_us$_libra'!E20*tc!$T$2)*1000</f>
        <v>550.9350378</v>
      </c>
      <c r="F20" s="15">
        <f>('sdp_us$_libra'!F20*tc!$T$2)*1000</f>
        <v>570.7766358</v>
      </c>
      <c r="G20" s="15">
        <f>('sdp_us$_libra'!G20*tc!$T$2)*1000</f>
        <v>565.485543</v>
      </c>
      <c r="H20" s="15">
        <f>('sdp_us$_libra'!H20*tc!$T$2)*1000</f>
        <v>540.13239</v>
      </c>
      <c r="I20" s="15">
        <f>('sdp_us$_libra'!I20*tc!$T$2)*1000</f>
        <v>480.607596</v>
      </c>
      <c r="J20" s="15">
        <f>('sdp_us$_libra'!J20*tc!$T$2)*1000</f>
        <v>430.1217522</v>
      </c>
      <c r="K20" s="15">
        <f>('sdp_us$_libra'!K20*tc!$T$2)*1000</f>
        <v>412.0438518</v>
      </c>
      <c r="L20" s="15">
        <f>('sdp_us$_libra'!L20*tc!$T$2)*1000</f>
        <v>405.2095236</v>
      </c>
      <c r="M20" s="15">
        <f>('sdp_us$_libra'!M20*tc!$T$2)*1000</f>
        <v>393.7454892</v>
      </c>
      <c r="N20" s="3">
        <f t="shared" si="0"/>
        <v>514.98132735</v>
      </c>
    </row>
    <row r="21" spans="1:14" ht="15.75">
      <c r="A21" s="14">
        <v>2009</v>
      </c>
      <c r="B21" s="15">
        <f>('sdp_us$_libra'!B21*tc!$T$2)*1000</f>
        <v>366.1877142</v>
      </c>
      <c r="C21" s="15">
        <f>('sdp_us$_libra'!C21*tc!$T$2)*1000</f>
        <v>347.8893516</v>
      </c>
      <c r="D21" s="15">
        <f>('sdp_us$_libra'!D21*tc!$T$2)*1000</f>
        <v>375.8880510000001</v>
      </c>
      <c r="E21" s="15">
        <f>('sdp_us$_libra'!E21*tc!$T$2)*1000</f>
        <v>452.60889660000004</v>
      </c>
      <c r="F21" s="15">
        <f>('sdp_us$_libra'!F21*tc!$T$2)*1000</f>
        <v>523.597725</v>
      </c>
      <c r="G21" s="15">
        <f>('sdp_us$_libra'!G21*tc!$T$2)*1000</f>
        <v>595.4684022000001</v>
      </c>
      <c r="H21" s="15">
        <f>('sdp_us$_libra'!H21*tc!$T$2)*1000</f>
        <v>644.1905484</v>
      </c>
      <c r="I21" s="15">
        <f>('sdp_us$_libra'!I21*tc!$T$2)*1000</f>
        <v>661.3866</v>
      </c>
      <c r="J21" s="15">
        <f>('sdp_us$_libra'!J21*tc!$T$2)*1000</f>
        <v>674.8347942</v>
      </c>
      <c r="K21" s="15">
        <f>('sdp_us$_libra'!K21*tc!$T$2)*1000</f>
        <v>726.422949</v>
      </c>
      <c r="L21" s="15">
        <f>('sdp_us$_libra'!L21*tc!$T$2)*1000</f>
        <v>759.0513546000001</v>
      </c>
      <c r="M21" s="15">
        <f>('sdp_us$_libra'!M21*tc!$T$2)*1000</f>
        <v>796.5299286000001</v>
      </c>
      <c r="N21" s="3">
        <f t="shared" si="0"/>
        <v>577.00469295</v>
      </c>
    </row>
    <row r="22" spans="1:14" ht="15.75">
      <c r="A22" s="14">
        <v>2010</v>
      </c>
      <c r="B22" s="15">
        <f>('sdp_us$_libra'!B22*tc!$T$2)*1000</f>
        <v>829.1583342</v>
      </c>
      <c r="C22" s="15">
        <f>('sdp_us$_libra'!C22*tc!$T$2)*1000</f>
        <v>833.7880404</v>
      </c>
      <c r="D22" s="15">
        <f>('sdp_us$_libra'!D22*tc!$T$2)*1000</f>
        <v>817.2533754</v>
      </c>
      <c r="E22" s="15">
        <f>('sdp_us$_libra'!E22*tc!$T$2)*1000</f>
        <v>767.6493804</v>
      </c>
      <c r="F22" s="15">
        <f>('sdp_us$_libra'!F22*tc!$T$2)*1000</f>
        <v>760.5945899999999</v>
      </c>
      <c r="G22" s="15">
        <f>('sdp_us$_libra'!G22*tc!$T$2)*1000</f>
        <v>760.5945899999999</v>
      </c>
      <c r="H22" s="15">
        <f>('sdp_us$_libra'!H22*tc!$T$2)*1000</f>
        <v>755.5239594000001</v>
      </c>
      <c r="I22" s="15">
        <f>('sdp_us$_libra'!I22*tc!$T$2)*1000</f>
        <v>760.5945899999999</v>
      </c>
      <c r="J22" s="15">
        <f>('sdp_us$_libra'!J22*tc!$T$2)*1000</f>
        <v>758.1695058</v>
      </c>
      <c r="K22" s="15">
        <f>('sdp_us$_libra'!K22*tc!$T$2)*1000</f>
        <v>774.7041707999999</v>
      </c>
      <c r="L22" s="15">
        <f>('sdp_us$_libra'!L22*tc!$T$2)*1000</f>
        <v>784.4045076</v>
      </c>
      <c r="M22" s="15">
        <f>('sdp_us$_libra'!M22*tc!$T$2)*1000</f>
        <v>788.1523649999999</v>
      </c>
      <c r="N22" s="3">
        <f t="shared" si="0"/>
        <v>782.54895075</v>
      </c>
    </row>
    <row r="23" spans="1:14" ht="15.75">
      <c r="A23" s="14">
        <v>2011</v>
      </c>
      <c r="B23" s="15">
        <f>('sdp_us$_libra'!B23*tc!$T$2)*1000</f>
        <v>830.0401830000001</v>
      </c>
      <c r="C23" s="15">
        <f>('sdp_us$_libra'!C23*tc!$T$2)*1000</f>
        <v>860.9048910000001</v>
      </c>
      <c r="D23" s="15">
        <f>('sdp_us$_libra'!D23*tc!$T$2)*1000</f>
        <v>919.9887606</v>
      </c>
      <c r="E23" s="15">
        <f>('sdp_us$_libra'!E23*tc!$T$2)*1000</f>
        <v>993.8435976</v>
      </c>
      <c r="F23" s="15">
        <f>('sdp_us$_libra'!F23*tc!$T$2)*1000</f>
        <v>1079.8238556000001</v>
      </c>
      <c r="G23" s="15">
        <f>('sdp_us$_libra'!G23*tc!$T$2)*1000</f>
        <v>1120.8298247999999</v>
      </c>
      <c r="H23" s="15">
        <f>('sdp_us$_libra'!H23*tc!$T$2)*1000</f>
        <v>1170.6542820000002</v>
      </c>
      <c r="I23" s="15">
        <f>('sdp_us$_libra'!I23*tc!$T$2)*1000</f>
        <v>1213.644411</v>
      </c>
      <c r="J23" s="15">
        <f>('sdp_us$_libra'!J23*tc!$T$2)*1000</f>
        <v>1277.3579868</v>
      </c>
      <c r="K23" s="15">
        <f>('sdp_us$_libra'!K23*tc!$T$2)*1000</f>
        <v>1334.6781588000001</v>
      </c>
      <c r="L23" s="15">
        <f>('sdp_us$_libra'!L23*tc!$T$2)*1000</f>
        <v>1372.377195</v>
      </c>
      <c r="M23" s="15">
        <f>('sdp_us$_libra'!M23*tc!$T$2)*1000</f>
        <v>1419.5561058</v>
      </c>
      <c r="N23" s="3">
        <f t="shared" si="0"/>
        <v>1132.808271</v>
      </c>
    </row>
    <row r="24" spans="1:14" ht="15.75">
      <c r="A24" s="14">
        <v>2012</v>
      </c>
      <c r="B24" s="15">
        <f>('sdp_us$_libra'!B24*tc!$T$2)*1000</f>
        <v>1553.8175856</v>
      </c>
      <c r="C24" s="15">
        <f>('sdp_us$_libra'!C24*tc!$T$2)*1000</f>
        <v>1534.6373742</v>
      </c>
      <c r="D24" s="15">
        <f>('sdp_us$_libra'!D24*tc!$T$2)*1000</f>
        <v>1372.1567327999999</v>
      </c>
      <c r="E24" s="15">
        <f>('sdp_us$_libra'!E24*tc!$T$2)*1000</f>
        <v>1200.6371412</v>
      </c>
      <c r="F24" s="15">
        <f>('sdp_us$_libra'!F24*tc!$T$2)*1000</f>
        <v>1092.6106632</v>
      </c>
      <c r="G24" s="15">
        <f>('sdp_us$_libra'!G24*tc!$T$2)*1000</f>
        <v>1051.3842318</v>
      </c>
      <c r="H24" s="15">
        <f>('sdp_us$_libra'!H24*tc!$T$2)*1000</f>
        <v>1079.162469</v>
      </c>
      <c r="I24" s="15">
        <f>('sdp_us$_libra'!I24*tc!$T$2)*1000</f>
        <v>1150.3717596000001</v>
      </c>
      <c r="J24" s="15">
        <f>('sdp_us$_libra'!J24*tc!$T$2)*1000</f>
        <v>1268.759961</v>
      </c>
      <c r="K24" s="15">
        <f>('sdp_us$_libra'!K24*tc!$T$2)*1000</f>
        <v>1314.6160986000002</v>
      </c>
      <c r="L24" s="15">
        <f>('sdp_us$_libra'!L24*tc!$T$2)*1000</f>
        <v>1378.7705987999998</v>
      </c>
      <c r="M24" s="15">
        <f>('sdp_us$_libra'!M24*tc!$T$2)*1000</f>
        <v>1413.162702</v>
      </c>
      <c r="N24" s="3">
        <f t="shared" si="0"/>
        <v>1284.17394315</v>
      </c>
    </row>
    <row r="25" spans="1:14" ht="15.75">
      <c r="A25" s="2">
        <v>2013</v>
      </c>
      <c r="B25" s="4">
        <f>('sdp_us$_libra'!B25*tc!$T$2)*1000</f>
        <v>1388.4709356</v>
      </c>
      <c r="C25" s="4">
        <f>('sdp_us$_libra'!C25*tc!$T$2)*1000</f>
        <v>1321.2299646000001</v>
      </c>
      <c r="D25" s="4">
        <f>('sdp_us$_libra'!D25*tc!$T$2)*1000</f>
        <v>1181.2364676000002</v>
      </c>
      <c r="E25" s="4">
        <f>('sdp_us$_libra'!E25*tc!$T$2)*1000</f>
        <v>1190.9368044000003</v>
      </c>
      <c r="F25" s="4">
        <f>('sdp_us$_libra'!F25*tc!$T$2)*1000</f>
        <v>1190.9368044000003</v>
      </c>
      <c r="G25" s="4">
        <f>('sdp_us$_libra'!G25*tc!$T$2)*1000</f>
        <v>1197.9915948</v>
      </c>
      <c r="H25" s="4"/>
      <c r="I25" s="4"/>
      <c r="J25" s="4"/>
      <c r="K25" s="4"/>
      <c r="L25" s="4"/>
      <c r="M25" s="4"/>
      <c r="N25" s="4">
        <f t="shared" si="0"/>
        <v>1245.1337619000003</v>
      </c>
    </row>
    <row r="26" ht="15.75">
      <c r="A26" s="16" t="s">
        <v>23</v>
      </c>
    </row>
    <row r="27" ht="15.75">
      <c r="A27" s="17" t="s">
        <v>24</v>
      </c>
    </row>
  </sheetData>
  <sheetProtection/>
  <mergeCells count="1">
    <mergeCell ref="A1:N1"/>
  </mergeCells>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P27"/>
  <sheetViews>
    <sheetView zoomScalePageLayoutView="0" workbookViewId="0" topLeftCell="A1">
      <selection activeCell="G30" sqref="G30"/>
    </sheetView>
  </sheetViews>
  <sheetFormatPr defaultColWidth="10.875" defaultRowHeight="15.75"/>
  <cols>
    <col min="1" max="14" width="10.875" style="14" customWidth="1"/>
    <col min="15" max="15" width="14.50390625" style="14" customWidth="1"/>
    <col min="16" max="16384" width="10.875" style="14" customWidth="1"/>
  </cols>
  <sheetData>
    <row r="1" spans="1:16" ht="23.25">
      <c r="A1" s="23" t="s">
        <v>27</v>
      </c>
      <c r="B1" s="23"/>
      <c r="C1" s="23"/>
      <c r="D1" s="23"/>
      <c r="E1" s="23"/>
      <c r="F1" s="23"/>
      <c r="G1" s="23"/>
      <c r="H1" s="23"/>
      <c r="I1" s="23"/>
      <c r="J1" s="23"/>
      <c r="K1" s="23"/>
      <c r="L1" s="23"/>
      <c r="M1" s="23"/>
      <c r="N1" s="23"/>
      <c r="O1" s="19" t="s">
        <v>25</v>
      </c>
      <c r="P1" s="20">
        <f>'sdp_us$_libra'!P1</f>
        <v>41484</v>
      </c>
    </row>
    <row r="2" spans="1:14" ht="15.75">
      <c r="A2" s="1" t="s">
        <v>0</v>
      </c>
      <c r="B2" s="1" t="s">
        <v>1</v>
      </c>
      <c r="C2" s="1" t="s">
        <v>2</v>
      </c>
      <c r="D2" s="1" t="s">
        <v>3</v>
      </c>
      <c r="E2" s="1" t="s">
        <v>4</v>
      </c>
      <c r="F2" s="1" t="s">
        <v>5</v>
      </c>
      <c r="G2" s="1" t="s">
        <v>6</v>
      </c>
      <c r="H2" s="1" t="s">
        <v>7</v>
      </c>
      <c r="I2" s="1" t="s">
        <v>8</v>
      </c>
      <c r="J2" s="1" t="s">
        <v>9</v>
      </c>
      <c r="K2" s="1" t="s">
        <v>10</v>
      </c>
      <c r="L2" s="1" t="s">
        <v>11</v>
      </c>
      <c r="M2" s="1" t="s">
        <v>12</v>
      </c>
      <c r="N2" s="1" t="s">
        <v>13</v>
      </c>
    </row>
    <row r="3" spans="1:14" ht="15.75">
      <c r="A3" s="14">
        <v>1992</v>
      </c>
      <c r="B3" s="15">
        <f>('sdp_us$_ton'!B4*tc!E2)/1000</f>
        <v>1.4740679200653</v>
      </c>
      <c r="C3" s="15">
        <f>('sdp_us$_ton'!C4*tc!F2)/1000</f>
        <v>1.3325799759501602</v>
      </c>
      <c r="D3" s="15">
        <f>('sdp_us$_ton'!D4*tc!G2)/1000</f>
        <v>1.41154080568704</v>
      </c>
      <c r="E3" s="15">
        <f>('sdp_us$_ton'!E4*tc!H2)/1000</f>
        <v>1.5394363953696002</v>
      </c>
      <c r="F3" s="15">
        <f>('sdp_us$_ton'!F4*tc!I2)/1000</f>
        <v>1.6487424359784</v>
      </c>
      <c r="G3" s="15">
        <f>('sdp_us$_ton'!G4*tc!J2)/1000</f>
        <v>1.4767744242635998</v>
      </c>
      <c r="H3" s="15">
        <f>('sdp_us$_ton'!H4*tc!K2)/1000</f>
        <v>1.3755150334925998</v>
      </c>
      <c r="I3" s="15">
        <f>('sdp_us$_ton'!I4*tc!L2)/1000</f>
        <v>1.4039204856515999</v>
      </c>
      <c r="J3" s="15">
        <f>('sdp_us$_ton'!J4*tc!M2)/1000</f>
        <v>1.4220160230276</v>
      </c>
      <c r="K3" s="15">
        <f>('sdp_us$_ton'!K4*tc!N2)/1000</f>
        <v>1.3990856393745</v>
      </c>
      <c r="L3" s="15">
        <f>('sdp_us$_ton'!L4*tc!O2)/1000</f>
        <v>1.1658175617942002</v>
      </c>
      <c r="M3" s="15">
        <f>('sdp_us$_ton'!M4*tc!P2)/1000</f>
        <v>1.0923504737115601</v>
      </c>
      <c r="N3" s="3">
        <f aca="true" t="shared" si="0" ref="N3:N24">AVERAGE(B3:M3)</f>
        <v>1.3951539311971797</v>
      </c>
    </row>
    <row r="4" spans="1:14" ht="15.75">
      <c r="A4" s="14">
        <v>1993</v>
      </c>
      <c r="B4" s="15">
        <f>('sdp_us$_ton'!B5*tc!E3)/1000</f>
        <v>1.156670364654</v>
      </c>
      <c r="C4" s="15">
        <f>('sdp_us$_ton'!C5*tc!F3)/1000</f>
        <v>1.31104220792202</v>
      </c>
      <c r="D4" s="15">
        <f>('sdp_us$_ton'!D5*tc!G3)/1000</f>
        <v>1.34242954361334</v>
      </c>
      <c r="E4" s="15">
        <f>('sdp_us$_ton'!E5*tc!H3)/1000</f>
        <v>1.2140620766379</v>
      </c>
      <c r="F4" s="15">
        <f>('sdp_us$_ton'!F5*tc!I3)/1000</f>
        <v>1.0973690752323597</v>
      </c>
      <c r="G4" s="15">
        <f>('sdp_us$_ton'!G5*tc!J3)/1000</f>
        <v>1.1753237595808803</v>
      </c>
      <c r="H4" s="15">
        <f>('sdp_us$_ton'!H5*tc!K3)/1000</f>
        <v>1.1775670947432</v>
      </c>
      <c r="I4" s="15">
        <f>('sdp_us$_ton'!I5*tc!L3)/1000</f>
        <v>1.1102888215389601</v>
      </c>
      <c r="J4" s="15">
        <f>('sdp_us$_ton'!J5*tc!M3)/1000</f>
        <v>1.18855501897608</v>
      </c>
      <c r="K4" s="15">
        <f>('sdp_us$_ton'!K5*tc!N3)/1000</f>
        <v>1.37244020309676</v>
      </c>
      <c r="L4" s="15">
        <f>('sdp_us$_ton'!L5*tc!O3)/1000</f>
        <v>1.52063489393676</v>
      </c>
      <c r="M4" s="15">
        <f>('sdp_us$_ton'!M5*tc!P3)/1000</f>
        <v>1.4867329222998</v>
      </c>
      <c r="N4" s="3">
        <f t="shared" si="0"/>
        <v>1.2627596651860051</v>
      </c>
    </row>
    <row r="5" spans="1:14" ht="15.75">
      <c r="A5" s="14">
        <v>1994</v>
      </c>
      <c r="B5" s="15">
        <f>('sdp_us$_ton'!B6*tc!E4)/1000</f>
        <v>1.3557857609835</v>
      </c>
      <c r="C5" s="15">
        <f>('sdp_us$_ton'!C6*tc!F4)/1000</f>
        <v>1.3911433783884002</v>
      </c>
      <c r="D5" s="15">
        <f>('sdp_us$_ton'!D6*tc!G4)/1000</f>
        <v>1.58270752548972</v>
      </c>
      <c r="E5" s="15">
        <f>('sdp_us$_ton'!E6*tc!H4)/1000</f>
        <v>1.5540969552998398</v>
      </c>
      <c r="F5" s="15">
        <f>('sdp_us$_ton'!F6*tc!I4)/1000</f>
        <v>1.3500858210336</v>
      </c>
      <c r="G5" s="15">
        <f>('sdp_us$_ton'!G6*tc!J4)/1000</f>
        <v>1.36845581180238</v>
      </c>
      <c r="H5" s="15">
        <f>('sdp_us$_ton'!H6*tc!K4)/1000</f>
        <v>1.4605517573690399</v>
      </c>
      <c r="I5" s="15">
        <f>('sdp_us$_ton'!I6*tc!L4)/1000</f>
        <v>1.46440790580168</v>
      </c>
      <c r="J5" s="15">
        <f>('sdp_us$_ton'!J6*tc!M4)/1000</f>
        <v>1.4668250974549202</v>
      </c>
      <c r="K5" s="15">
        <f>('sdp_us$_ton'!K6*tc!N4)/1000</f>
        <v>1.4375815802888399</v>
      </c>
      <c r="L5" s="15">
        <f>('sdp_us$_ton'!L6*tc!O4)/1000</f>
        <v>1.39345637960592</v>
      </c>
      <c r="M5" s="15">
        <f>('sdp_us$_ton'!M6*tc!P4)/1000</f>
        <v>1.57633233186744</v>
      </c>
      <c r="N5" s="3">
        <f t="shared" si="0"/>
        <v>1.45011919211544</v>
      </c>
    </row>
    <row r="6" spans="1:14" ht="15.75">
      <c r="A6" s="14">
        <v>1995</v>
      </c>
      <c r="B6" s="15">
        <f>('sdp_us$_ton'!B7*tc!E5)/1000</f>
        <v>2.16232868587554</v>
      </c>
      <c r="C6" s="15">
        <f>('sdp_us$_ton'!C7*tc!F5)/1000</f>
        <v>2.15336833044984</v>
      </c>
      <c r="D6" s="15">
        <f>('sdp_us$_ton'!D7*tc!G5)/1000</f>
        <v>2.7851169402693006</v>
      </c>
      <c r="E6" s="15">
        <f>('sdp_us$_ton'!E7*tc!H5)/1000</f>
        <v>2.75542617143808</v>
      </c>
      <c r="F6" s="15">
        <f>('sdp_us$_ton'!F7*tc!I5)/1000</f>
        <v>2.4739830246070804</v>
      </c>
      <c r="G6" s="15">
        <f>('sdp_us$_ton'!G7*tc!J5)/1000</f>
        <v>2.3872458316896</v>
      </c>
      <c r="H6" s="15">
        <f>('sdp_us$_ton'!H7*tc!K5)/1000</f>
        <v>2.48774334918984</v>
      </c>
      <c r="I6" s="15">
        <f>('sdp_us$_ton'!I7*tc!L5)/1000</f>
        <v>2.7993266990929806</v>
      </c>
      <c r="J6" s="15">
        <f>('sdp_us$_ton'!J7*tc!M5)/1000</f>
        <v>3.137407488999</v>
      </c>
      <c r="K6" s="15">
        <f>('sdp_us$_ton'!K7*tc!N5)/1000</f>
        <v>3.72323979708408</v>
      </c>
      <c r="L6" s="15">
        <f>('sdp_us$_ton'!L7*tc!O5)/1000</f>
        <v>4.7055365546817605</v>
      </c>
      <c r="M6" s="15">
        <f>('sdp_us$_ton'!M7*tc!P5)/1000</f>
        <v>4.83129721046574</v>
      </c>
      <c r="N6" s="3">
        <f t="shared" si="0"/>
        <v>3.03350167365357</v>
      </c>
    </row>
    <row r="7" spans="1:14" ht="15.75">
      <c r="A7" s="14">
        <v>1996</v>
      </c>
      <c r="B7" s="15">
        <f>('sdp_us$_ton'!B8*tc!E6)/1000</f>
        <v>4.2061436391744005</v>
      </c>
      <c r="C7" s="15">
        <f>('sdp_us$_ton'!C8*tc!F6)/1000</f>
        <v>3.8300712817752003</v>
      </c>
      <c r="D7" s="15">
        <f>('sdp_us$_ton'!D8*tc!G6)/1000</f>
        <v>3.8578315292596805</v>
      </c>
      <c r="E7" s="15">
        <f>('sdp_us$_ton'!E8*tc!H6)/1000</f>
        <v>3.8559334379025603</v>
      </c>
      <c r="F7" s="15">
        <f>('sdp_us$_ton'!F8*tc!I6)/1000</f>
        <v>3.55250072985696</v>
      </c>
      <c r="G7" s="15">
        <f>('sdp_us$_ton'!G8*tc!J6)/1000</f>
        <v>3.6669213171359996</v>
      </c>
      <c r="H7" s="15">
        <f>('sdp_us$_ton'!H8*tc!K6)/1000</f>
        <v>3.7784419887286798</v>
      </c>
      <c r="I7" s="15">
        <f>('sdp_us$_ton'!I8*tc!L6)/1000</f>
        <v>4.0191164057331</v>
      </c>
      <c r="J7" s="15">
        <f>('sdp_us$_ton'!J8*tc!M6)/1000</f>
        <v>4.0431585802608</v>
      </c>
      <c r="K7" s="15">
        <f>('sdp_us$_ton'!K8*tc!N6)/1000</f>
        <v>3.73546211122098</v>
      </c>
      <c r="L7" s="15">
        <f>('sdp_us$_ton'!L8*tc!O6)/1000</f>
        <v>3.1966145969688</v>
      </c>
      <c r="M7" s="15">
        <f>('sdp_us$_ton'!M8*tc!P6)/1000</f>
        <v>3.2557575504383998</v>
      </c>
      <c r="N7" s="3">
        <f t="shared" si="0"/>
        <v>3.7498294307046307</v>
      </c>
    </row>
    <row r="8" spans="1:14" ht="15.75">
      <c r="A8" s="14">
        <v>1997</v>
      </c>
      <c r="B8" s="15">
        <f>('sdp_us$_ton'!B9*tc!E7)/1000</f>
        <v>3.3131129963904002</v>
      </c>
      <c r="C8" s="15">
        <f>('sdp_us$_ton'!C9*tc!F7)/1000</f>
        <v>3.5287655048503197</v>
      </c>
      <c r="D8" s="15">
        <f>('sdp_us$_ton'!D9*tc!G7)/1000</f>
        <v>3.71024899581042</v>
      </c>
      <c r="E8" s="15">
        <f>('sdp_us$_ton'!E9*tc!H7)/1000</f>
        <v>3.27214181612556</v>
      </c>
      <c r="F8" s="15">
        <f>('sdp_us$_ton'!F9*tc!I7)/1000</f>
        <v>3.1439195014626002</v>
      </c>
      <c r="G8" s="15">
        <f>('sdp_us$_ton'!G9*tc!J7)/1000</f>
        <v>3.3494452110428394</v>
      </c>
      <c r="H8" s="15">
        <f>('sdp_us$_ton'!H9*tc!K7)/1000</f>
        <v>3.7544597799193804</v>
      </c>
      <c r="I8" s="15">
        <f>('sdp_us$_ton'!I9*tc!L7)/1000</f>
        <v>3.8743062285412804</v>
      </c>
      <c r="J8" s="15">
        <f>('sdp_us$_ton'!J9*tc!M7)/1000</f>
        <v>4.264251081690601</v>
      </c>
      <c r="K8" s="15">
        <f>('sdp_us$_ton'!K9*tc!N7)/1000</f>
        <v>5.359856701831379</v>
      </c>
      <c r="L8" s="15">
        <f>('sdp_us$_ton'!L9*tc!O7)/1000</f>
        <v>5.8426505332839005</v>
      </c>
      <c r="M8" s="15">
        <f>('sdp_us$_ton'!M9*tc!P7)/1000</f>
        <v>5.917840268904901</v>
      </c>
      <c r="N8" s="3">
        <f t="shared" si="0"/>
        <v>4.110916551654465</v>
      </c>
    </row>
    <row r="9" spans="1:14" ht="15.75">
      <c r="A9" s="14">
        <v>1998</v>
      </c>
      <c r="B9" s="15">
        <f>('sdp_us$_ton'!B10*tc!E8)/1000</f>
        <v>5.09810190972516</v>
      </c>
      <c r="C9" s="15">
        <f>('sdp_us$_ton'!C10*tc!F8)/1000</f>
        <v>4.591881500346</v>
      </c>
      <c r="D9" s="15">
        <f>('sdp_us$_ton'!D10*tc!G8)/1000</f>
        <v>4.531307835383281</v>
      </c>
      <c r="E9" s="15">
        <f>('sdp_us$_ton'!E10*tc!H8)/1000</f>
        <v>4.186506078940501</v>
      </c>
      <c r="F9" s="15">
        <f>('sdp_us$_ton'!F10*tc!I8)/1000</f>
        <v>4.291087504372201</v>
      </c>
      <c r="G9" s="15">
        <f>('sdp_us$_ton'!G10*tc!J8)/1000</f>
        <v>5.0225441785999205</v>
      </c>
      <c r="H9" s="15">
        <f>('sdp_us$_ton'!H10*tc!K8)/1000</f>
        <v>5.444379285811201</v>
      </c>
      <c r="I9" s="15">
        <f>('sdp_us$_ton'!I10*tc!L8)/1000</f>
        <v>5.781974662045261</v>
      </c>
      <c r="J9" s="15">
        <f>('sdp_us$_ton'!J10*tc!M8)/1000</f>
        <v>6.37624939370958</v>
      </c>
      <c r="K9" s="15">
        <f>('sdp_us$_ton'!K10*tc!N8)/1000</f>
        <v>5.699182794520321</v>
      </c>
      <c r="L9" s="15">
        <f>('sdp_us$_ton'!L10*tc!O8)/1000</f>
        <v>5.41271663692452</v>
      </c>
      <c r="M9" s="15">
        <f>('sdp_us$_ton'!M10*tc!P8)/1000</f>
        <v>5.332918756306681</v>
      </c>
      <c r="N9" s="3">
        <f t="shared" si="0"/>
        <v>5.147404211390386</v>
      </c>
    </row>
    <row r="10" spans="1:14" ht="15.75">
      <c r="A10" s="14">
        <v>1999</v>
      </c>
      <c r="B10" s="15">
        <f>('sdp_us$_ton'!B11*tc!E9)/1000</f>
        <v>4.5246730475205</v>
      </c>
      <c r="C10" s="15">
        <f>('sdp_us$_ton'!C11*tc!F9)/1000</f>
        <v>4.076062784073001</v>
      </c>
      <c r="D10" s="15">
        <f>('sdp_us$_ton'!D11*tc!G9)/1000</f>
        <v>3.96264604937544</v>
      </c>
      <c r="E10" s="15">
        <f>('sdp_us$_ton'!E11*tc!H9)/1000</f>
        <v>3.6835748112618005</v>
      </c>
      <c r="F10" s="15">
        <f>('sdp_us$_ton'!F11*tc!I9)/1000</f>
        <v>3.5850116731968007</v>
      </c>
      <c r="G10" s="15">
        <f>('sdp_us$_ton'!G11*tc!J9)/1000</f>
        <v>3.62440280087424</v>
      </c>
      <c r="H10" s="15">
        <f>('sdp_us$_ton'!H11*tc!K9)/1000</f>
        <v>3.63814734036348</v>
      </c>
      <c r="I10" s="15">
        <f>('sdp_us$_ton'!I11*tc!L9)/1000</f>
        <v>4.02510929585436</v>
      </c>
      <c r="J10" s="15">
        <f>('sdp_us$_ton'!J11*tc!M9)/1000</f>
        <v>4.167836788689001</v>
      </c>
      <c r="K10" s="15">
        <f>('sdp_us$_ton'!K11*tc!N9)/1000</f>
        <v>4.0705547564682005</v>
      </c>
      <c r="L10" s="15">
        <f>('sdp_us$_ton'!L11*tc!O9)/1000</f>
        <v>3.73181630577336</v>
      </c>
      <c r="M10" s="15">
        <f>('sdp_us$_ton'!M11*tc!P9)/1000</f>
        <v>3.7795803893908198</v>
      </c>
      <c r="N10" s="3">
        <f t="shared" si="0"/>
        <v>3.90578467023675</v>
      </c>
    </row>
    <row r="11" spans="1:14" ht="15.75">
      <c r="A11" s="14">
        <v>2000</v>
      </c>
      <c r="B11" s="15">
        <f>('sdp_us$_ton'!B12*tc!E10)/1000</f>
        <v>3.7629705688268404</v>
      </c>
      <c r="C11" s="15">
        <f>('sdp_us$_ton'!C12*tc!F10)/1000</f>
        <v>3.6467150746572004</v>
      </c>
      <c r="D11" s="15">
        <f>('sdp_us$_ton'!D12*tc!G10)/1000</f>
        <v>3.58323827526</v>
      </c>
      <c r="E11" s="15">
        <f>('sdp_us$_ton'!E12*tc!H10)/1000</f>
        <v>3.622860844155</v>
      </c>
      <c r="F11" s="15">
        <f>('sdp_us$_ton'!F12*tc!I10)/1000</f>
        <v>3.6754756032355202</v>
      </c>
      <c r="G11" s="15">
        <f>('sdp_us$_ton'!G12*tc!J10)/1000</f>
        <v>4.030681742514</v>
      </c>
      <c r="H11" s="15">
        <f>('sdp_us$_ton'!H12*tc!K10)/1000</f>
        <v>4.087572365963521</v>
      </c>
      <c r="I11" s="15">
        <f>('sdp_us$_ton'!I12*tc!L10)/1000</f>
        <v>3.8506755908023202</v>
      </c>
      <c r="J11" s="15">
        <f>('sdp_us$_ton'!J12*tc!M10)/1000</f>
        <v>3.6604110683699997</v>
      </c>
      <c r="K11" s="15">
        <f>('sdp_us$_ton'!K12*tc!N10)/1000</f>
        <v>3.76555363623936</v>
      </c>
      <c r="L11" s="15">
        <f>('sdp_us$_ton'!L12*tc!O10)/1000</f>
        <v>4.29158764491912</v>
      </c>
      <c r="M11" s="15">
        <f>('sdp_us$_ton'!M12*tc!P10)/1000</f>
        <v>5.125360429334881</v>
      </c>
      <c r="N11" s="3">
        <f t="shared" si="0"/>
        <v>3.92525857035648</v>
      </c>
    </row>
    <row r="12" spans="1:14" ht="15.75">
      <c r="A12" s="14">
        <v>2001</v>
      </c>
      <c r="B12" s="15">
        <f>('sdp_us$_ton'!B13*tc!E11)/1000</f>
        <v>5.797947302758801</v>
      </c>
      <c r="C12" s="15">
        <f>('sdp_us$_ton'!C13*tc!F11)/1000</f>
        <v>5.4834755012037</v>
      </c>
      <c r="D12" s="15">
        <f>('sdp_us$_ton'!D13*tc!G11)/1000</f>
        <v>5.1432636354876005</v>
      </c>
      <c r="E12" s="15">
        <f>('sdp_us$_ton'!E13*tc!H11)/1000</f>
        <v>5.124067462624321</v>
      </c>
      <c r="F12" s="15">
        <f>('sdp_us$_ton'!F13*tc!I11)/1000</f>
        <v>5.380481668166641</v>
      </c>
      <c r="G12" s="15">
        <f>('sdp_us$_ton'!G13*tc!J11)/1000</f>
        <v>5.859576077764499</v>
      </c>
      <c r="H12" s="15">
        <f>('sdp_us$_ton'!H13*tc!K11)/1000</f>
        <v>5.958500222682001</v>
      </c>
      <c r="I12" s="15">
        <f>('sdp_us$_ton'!I13*tc!L11)/1000</f>
        <v>5.91613120183806</v>
      </c>
      <c r="J12" s="15">
        <f>('sdp_us$_ton'!J13*tc!M11)/1000</f>
        <v>6.1007905389740404</v>
      </c>
      <c r="K12" s="15">
        <f>('sdp_us$_ton'!K13*tc!N11)/1000</f>
        <v>5.9828767281360005</v>
      </c>
      <c r="L12" s="15">
        <f>('sdp_us$_ton'!L13*tc!O11)/1000</f>
        <v>5.99462577606816</v>
      </c>
      <c r="M12" s="15">
        <f>('sdp_us$_ton'!M13*tc!P11)/1000</f>
        <v>6.0052574995245</v>
      </c>
      <c r="N12" s="3">
        <f t="shared" si="0"/>
        <v>5.72891613460236</v>
      </c>
    </row>
    <row r="13" spans="1:14" ht="15.75">
      <c r="A13" s="14">
        <v>2002</v>
      </c>
      <c r="B13" s="15">
        <f>('sdp_us$_ton'!B14*tc!E12)/1000</f>
        <v>5.44534438113792</v>
      </c>
      <c r="C13" s="15">
        <f>('sdp_us$_ton'!C14*tc!F12)/1000</f>
        <v>4.32729127774692</v>
      </c>
      <c r="D13" s="15">
        <f>('sdp_us$_ton'!D14*tc!G12)/1000</f>
        <v>3.97749574382706</v>
      </c>
      <c r="E13" s="15">
        <f>('sdp_us$_ton'!E14*tc!H12)/1000</f>
        <v>3.73309507471824</v>
      </c>
      <c r="F13" s="15">
        <f>('sdp_us$_ton'!F14*tc!I12)/1000</f>
        <v>3.5193920694004794</v>
      </c>
      <c r="G13" s="15">
        <f>('sdp_us$_ton'!G14*tc!J12)/1000</f>
        <v>3.3907505238180007</v>
      </c>
      <c r="H13" s="15">
        <f>('sdp_us$_ton'!H14*tc!K12)/1000</f>
        <v>3.342259862928</v>
      </c>
      <c r="I13" s="15">
        <f>('sdp_us$_ton'!I14*tc!L12)/1000</f>
        <v>3.5727709945586406</v>
      </c>
      <c r="J13" s="15">
        <f>('sdp_us$_ton'!J14*tc!M12)/1000</f>
        <v>4.55618487821616</v>
      </c>
      <c r="K13" s="15">
        <f>('sdp_us$_ton'!K14*tc!N12)/1000</f>
        <v>5.352486011145</v>
      </c>
      <c r="L13" s="15">
        <f>('sdp_us$_ton'!L14*tc!O12)/1000</f>
        <v>5.1505420847895005</v>
      </c>
      <c r="M13" s="15">
        <f>('sdp_us$_ton'!M14*tc!P12)/1000</f>
        <v>4.08236335124058</v>
      </c>
      <c r="N13" s="3">
        <f t="shared" si="0"/>
        <v>4.204164687793875</v>
      </c>
    </row>
    <row r="14" spans="1:14" ht="15.75">
      <c r="A14" s="14">
        <v>2003</v>
      </c>
      <c r="B14" s="15">
        <f>('sdp_us$_ton'!B15*tc!E13)/1000</f>
        <v>3.7344926507427</v>
      </c>
      <c r="C14" s="15">
        <f>('sdp_us$_ton'!C15*tc!F13)/1000</f>
        <v>3.7977016987980003</v>
      </c>
      <c r="D14" s="15">
        <f>('sdp_us$_ton'!D15*tc!G13)/1000</f>
        <v>3.7890904452660004</v>
      </c>
      <c r="E14" s="15">
        <f>('sdp_us$_ton'!E15*tc!H13)/1000</f>
        <v>3.6006771439270797</v>
      </c>
      <c r="F14" s="15">
        <f>('sdp_us$_ton'!F15*tc!I13)/1000</f>
        <v>3.2092029885888005</v>
      </c>
      <c r="G14" s="15">
        <f>('sdp_us$_ton'!G15*tc!J13)/1000</f>
        <v>3.25150853836536</v>
      </c>
      <c r="H14" s="15">
        <f>('sdp_us$_ton'!H15*tc!K13)/1000</f>
        <v>3.54335833879272</v>
      </c>
      <c r="I14" s="15">
        <f>('sdp_us$_ton'!I15*tc!L13)/1000</f>
        <v>3.9859355659523397</v>
      </c>
      <c r="J14" s="15">
        <f>('sdp_us$_ton'!J15*tc!M13)/1000</f>
        <v>4.4276839434248405</v>
      </c>
      <c r="K14" s="15">
        <f>('sdp_us$_ton'!K15*tc!N13)/1000</f>
        <v>4.80898817747712</v>
      </c>
      <c r="L14" s="15">
        <f>('sdp_us$_ton'!L15*tc!O13)/1000</f>
        <v>4.911645386780999</v>
      </c>
      <c r="M14" s="15">
        <f>('sdp_us$_ton'!M15*tc!P13)/1000</f>
        <v>4.8233881951794</v>
      </c>
      <c r="N14" s="3">
        <f t="shared" si="0"/>
        <v>3.9903060894412796</v>
      </c>
    </row>
    <row r="15" spans="1:14" ht="15.75">
      <c r="A15" s="14">
        <v>2004</v>
      </c>
      <c r="B15" s="15">
        <f>('sdp_us$_ton'!B16*tc!E14)/1000</f>
        <v>4.345898728351321</v>
      </c>
      <c r="C15" s="15">
        <f>('sdp_us$_ton'!C16*tc!F14)/1000</f>
        <v>4.115824023691801</v>
      </c>
      <c r="D15" s="15">
        <f>('sdp_us$_ton'!D16*tc!G14)/1000</f>
        <v>5.181979222891799</v>
      </c>
      <c r="E15" s="15">
        <f>('sdp_us$_ton'!E16*tc!H14)/1000</f>
        <v>7.360256452962419</v>
      </c>
      <c r="F15" s="15">
        <f>('sdp_us$_ton'!F16*tc!I14)/1000</f>
        <v>7.867951996968</v>
      </c>
      <c r="G15" s="15">
        <f>('sdp_us$_ton'!G16*tc!J14)/1000</f>
        <v>7.23901747690044</v>
      </c>
      <c r="H15" s="15">
        <f>('sdp_us$_ton'!H16*tc!K14)/1000</f>
        <v>6.35108096598696</v>
      </c>
      <c r="I15" s="15">
        <f>('sdp_us$_ton'!I16*tc!L14)/1000</f>
        <v>5.47111508954472</v>
      </c>
      <c r="J15" s="15">
        <f>('sdp_us$_ton'!J16*tc!M14)/1000</f>
        <v>5.4698047504128</v>
      </c>
      <c r="K15" s="15">
        <f>('sdp_us$_ton'!K16*tc!N14)/1000</f>
        <v>5.73945056808984</v>
      </c>
      <c r="L15" s="15">
        <f>('sdp_us$_ton'!L16*tc!O14)/1000</f>
        <v>6.03000462398292</v>
      </c>
      <c r="M15" s="15">
        <f>('sdp_us$_ton'!M16*tc!P14)/1000</f>
        <v>5.989945297423501</v>
      </c>
      <c r="N15" s="3">
        <f t="shared" si="0"/>
        <v>5.93019409976721</v>
      </c>
    </row>
    <row r="16" spans="1:14" ht="15.75">
      <c r="A16" s="14">
        <v>2005</v>
      </c>
      <c r="B16" s="15">
        <f>('sdp_us$_ton'!B17*tc!E15)/1000</f>
        <v>6.0202048366845</v>
      </c>
      <c r="C16" s="15">
        <f>('sdp_us$_ton'!C17*tc!F15)/1000</f>
        <v>5.9539118531445006</v>
      </c>
      <c r="D16" s="15">
        <f>('sdp_us$_ton'!D17*tc!G15)/1000</f>
        <v>6.0087070054292395</v>
      </c>
      <c r="E16" s="15">
        <f>('sdp_us$_ton'!E17*tc!H15)/1000</f>
        <v>6.126809884650002</v>
      </c>
      <c r="F16" s="15">
        <f>('sdp_us$_ton'!F17*tc!I15)/1000</f>
        <v>6.159277749675961</v>
      </c>
      <c r="G16" s="15">
        <f>('sdp_us$_ton'!G17*tc!J15)/1000</f>
        <v>6.2871582156516</v>
      </c>
      <c r="H16" s="15">
        <f>('sdp_us$_ton'!H17*tc!K15)/1000</f>
        <v>6.398491141634762</v>
      </c>
      <c r="I16" s="15">
        <f>('sdp_us$_ton'!I17*tc!L15)/1000</f>
        <v>6.692017204353601</v>
      </c>
      <c r="J16" s="15">
        <f>('sdp_us$_ton'!J17*tc!M15)/1000</f>
        <v>6.911875227694501</v>
      </c>
      <c r="K16" s="15">
        <f>('sdp_us$_ton'!K17*tc!N15)/1000</f>
        <v>7.16440420584</v>
      </c>
      <c r="L16" s="15">
        <f>('sdp_us$_ton'!L17*tc!O15)/1000</f>
        <v>7.408803089205001</v>
      </c>
      <c r="M16" s="15">
        <f>('sdp_us$_ton'!M17*tc!P15)/1000</f>
        <v>7.5785651561466</v>
      </c>
      <c r="N16" s="3">
        <f t="shared" si="0"/>
        <v>6.559185464175855</v>
      </c>
    </row>
    <row r="17" spans="1:14" ht="15.75">
      <c r="A17" s="14">
        <v>2006</v>
      </c>
      <c r="B17" s="15">
        <f>('sdp_us$_ton'!B18*tc!E16)/1000</f>
        <v>8.001064207319402</v>
      </c>
      <c r="C17" s="15">
        <f>('sdp_us$_ton'!C18*tc!F16)/1000</f>
        <v>8.10296686269756</v>
      </c>
      <c r="D17" s="15">
        <f>('sdp_us$_ton'!D18*tc!G16)/1000</f>
        <v>7.602965515610641</v>
      </c>
      <c r="E17" s="15">
        <f>('sdp_us$_ton'!E18*tc!H16)/1000</f>
        <v>6.959851417994581</v>
      </c>
      <c r="F17" s="15">
        <f>('sdp_us$_ton'!F18*tc!I16)/1000</f>
        <v>6.66869541211062</v>
      </c>
      <c r="G17" s="15">
        <f>('sdp_us$_ton'!G18*tc!J16)/1000</f>
        <v>6.906215411865</v>
      </c>
      <c r="H17" s="15">
        <f>('sdp_us$_ton'!H18*tc!K16)/1000</f>
        <v>6.902567864765999</v>
      </c>
      <c r="I17" s="15">
        <f>('sdp_us$_ton'!I18*tc!L16)/1000</f>
        <v>7.4734251897312</v>
      </c>
      <c r="J17" s="15">
        <f>('sdp_us$_ton'!J18*tc!M16)/1000</f>
        <v>8.56848196922508</v>
      </c>
      <c r="K17" s="15">
        <f>('sdp_us$_ton'!K18*tc!N16)/1000</f>
        <v>9.41980506595002</v>
      </c>
      <c r="L17" s="15">
        <f>('sdp_us$_ton'!L18*tc!O16)/1000</f>
        <v>9.880489360658702</v>
      </c>
      <c r="M17" s="15">
        <f>('sdp_us$_ton'!M18*tc!P16)/1000</f>
        <v>9.924940382427</v>
      </c>
      <c r="N17" s="3">
        <f t="shared" si="0"/>
        <v>8.03428905502965</v>
      </c>
    </row>
    <row r="18" spans="1:14" ht="15.75">
      <c r="A18" s="14">
        <v>2007</v>
      </c>
      <c r="B18" s="15">
        <f>('sdp_us$_ton'!B19*tc!E17)/1000</f>
        <v>12.244945882456982</v>
      </c>
      <c r="C18" s="15">
        <f>('sdp_us$_ton'!C19*tc!F17)/1000</f>
        <v>16.31324480355612</v>
      </c>
      <c r="D18" s="15">
        <f>('sdp_us$_ton'!D19*tc!G17)/1000</f>
        <v>18.55532555800434</v>
      </c>
      <c r="E18" s="15">
        <f>('sdp_us$_ton'!E19*tc!H17)/1000</f>
        <v>18.833880275229603</v>
      </c>
      <c r="F18" s="15">
        <f>('sdp_us$_ton'!F19*tc!I17)/1000</f>
        <v>17.441501823504364</v>
      </c>
      <c r="G18" s="15">
        <f>('sdp_us$_ton'!G19*tc!J17)/1000</f>
        <v>17.36590670199</v>
      </c>
      <c r="H18" s="15">
        <f>('sdp_us$_ton'!H19*tc!K17)/1000</f>
        <v>15.93061082969832</v>
      </c>
      <c r="I18" s="15">
        <f>('sdp_us$_ton'!I19*tc!L17)/1000</f>
        <v>13.644074159220962</v>
      </c>
      <c r="J18" s="15">
        <f>('sdp_us$_ton'!J19*tc!M17)/1000</f>
        <v>10.652285965734</v>
      </c>
      <c r="K18" s="15">
        <f>('sdp_us$_ton'!K19*tc!N17)/1000</f>
        <v>9.689888897926021</v>
      </c>
      <c r="L18" s="15">
        <f>('sdp_us$_ton'!L19*tc!O17)/1000</f>
        <v>10.562768744474521</v>
      </c>
      <c r="M18" s="15">
        <f>('sdp_us$_ton'!M19*tc!P17)/1000</f>
        <v>10.46352182085</v>
      </c>
      <c r="N18" s="3">
        <f t="shared" si="0"/>
        <v>14.308162955220434</v>
      </c>
    </row>
    <row r="19" spans="1:14" ht="15.75">
      <c r="A19" s="14">
        <v>2008</v>
      </c>
      <c r="B19" s="15">
        <f>('sdp_us$_ton'!B20*tc!E18)/1000</f>
        <v>8.204282515422001</v>
      </c>
      <c r="C19" s="15">
        <f>('sdp_us$_ton'!C20*tc!F18)/1000</f>
        <v>5.915026840539601</v>
      </c>
      <c r="D19" s="15">
        <f>('sdp_us$_ton'!D20*tc!G18)/1000</f>
        <v>5.68039626247086</v>
      </c>
      <c r="E19" s="15">
        <f>('sdp_us$_ton'!E20*tc!H18)/1000</f>
        <v>5.79330229648212</v>
      </c>
      <c r="F19" s="15">
        <f>('sdp_us$_ton'!F20*tc!I18)/1000</f>
        <v>5.95616834990016</v>
      </c>
      <c r="G19" s="15">
        <f>('sdp_us$_ton'!G20*tc!J18)/1000</f>
        <v>5.8410132707556</v>
      </c>
      <c r="H19" s="15">
        <f>('sdp_us$_ton'!H20*tc!K18)/1000</f>
        <v>5.517722430045</v>
      </c>
      <c r="I19" s="15">
        <f>('sdp_us$_ton'!I20*tc!L18)/1000</f>
        <v>4.858702491762</v>
      </c>
      <c r="J19" s="15">
        <f>('sdp_us$_ton'!J20*tc!M18)/1000</f>
        <v>4.5780868938911405</v>
      </c>
      <c r="K19" s="15">
        <f>('sdp_us$_ton'!K20*tc!N18)/1000</f>
        <v>5.2046907096265205</v>
      </c>
      <c r="L19" s="15">
        <f>('sdp_us$_ton'!L20*tc!O18)/1000</f>
        <v>5.3139176924904</v>
      </c>
      <c r="M19" s="15">
        <f>('sdp_us$_ton'!M20*tc!P18)/1000</f>
        <v>5.28508820333592</v>
      </c>
      <c r="N19" s="3">
        <f t="shared" si="0"/>
        <v>5.679033163060111</v>
      </c>
    </row>
    <row r="20" spans="1:14" ht="15.75">
      <c r="A20" s="14">
        <v>2009</v>
      </c>
      <c r="B20" s="15">
        <f>('sdp_us$_ton'!B21*tc!E19)/1000</f>
        <v>5.08711634443782</v>
      </c>
      <c r="C20" s="15">
        <f>('sdp_us$_ton'!C21*tc!F19)/1000</f>
        <v>5.0780017095645595</v>
      </c>
      <c r="D20" s="15">
        <f>('sdp_us$_ton'!D21*tc!G19)/1000</f>
        <v>5.514089764144501</v>
      </c>
      <c r="E20" s="15">
        <f>('sdp_us$_ton'!E21*tc!H19)/1000</f>
        <v>6.08156996094522</v>
      </c>
      <c r="F20" s="15">
        <f>('sdp_us$_ton'!F21*tc!I19)/1000</f>
        <v>6.891645616222499</v>
      </c>
      <c r="G20" s="15">
        <f>('sdp_us$_ton'!G21*tc!J19)/1000</f>
        <v>7.944620328471961</v>
      </c>
      <c r="H20" s="15">
        <f>('sdp_us$_ton'!H21*tc!K19)/1000</f>
        <v>8.60986435558536</v>
      </c>
      <c r="I20" s="15">
        <f>('sdp_us$_ton'!I21*tc!L19)/1000</f>
        <v>8.603316892799999</v>
      </c>
      <c r="J20" s="15">
        <f>('sdp_us$_ton'!J21*tc!M19)/1000</f>
        <v>9.057092739917042</v>
      </c>
      <c r="K20" s="15">
        <f>('sdp_us$_ton'!K21*tc!N19)/1000</f>
        <v>9.6074519965893</v>
      </c>
      <c r="L20" s="15">
        <f>('sdp_us$_ton'!L21*tc!O19)/1000</f>
        <v>9.950707827993241</v>
      </c>
      <c r="M20" s="15">
        <f>('sdp_us$_ton'!M21*tc!P19)/1000</f>
        <v>10.24584412457466</v>
      </c>
      <c r="N20" s="3">
        <f t="shared" si="0"/>
        <v>7.72261013843718</v>
      </c>
    </row>
    <row r="21" spans="1:14" ht="15.75">
      <c r="A21" s="14">
        <v>2010</v>
      </c>
      <c r="B21" s="15">
        <f>('sdp_us$_ton'!B22*tc!E20)/1000</f>
        <v>10.614802078594979</v>
      </c>
      <c r="C21" s="15">
        <f>('sdp_us$_ton'!C22*tc!F20)/1000</f>
        <v>10.791218334072958</v>
      </c>
      <c r="D21" s="15">
        <f>('sdp_us$_ton'!D22*tc!G20)/1000</f>
        <v>10.27589876626698</v>
      </c>
      <c r="E21" s="15">
        <f>('sdp_us$_ton'!E22*tc!H20)/1000</f>
        <v>9.388505452168081</v>
      </c>
      <c r="F21" s="15">
        <f>('sdp_us$_ton'!F22*tc!I20)/1000</f>
        <v>9.692104741452</v>
      </c>
      <c r="G21" s="15">
        <f>('sdp_us$_ton'!G22*tc!J20)/1000</f>
        <v>9.674230768587</v>
      </c>
      <c r="H21" s="15">
        <f>('sdp_us$_ton'!H22*tc!K20)/1000</f>
        <v>9.68498608315266</v>
      </c>
      <c r="I21" s="15">
        <f>('sdp_us$_ton'!I22*tc!L20)/1000</f>
        <v>9.712412617005</v>
      </c>
      <c r="J21" s="15">
        <f>('sdp_us$_ton'!J22*tc!M20)/1000</f>
        <v>9.70434222338826</v>
      </c>
      <c r="K21" s="15">
        <f>('sdp_us$_ton'!K22*tc!N20)/1000</f>
        <v>9.635305653907919</v>
      </c>
      <c r="L21" s="15">
        <f>('sdp_us$_ton'!L22*tc!O20)/1000</f>
        <v>9.678845659727159</v>
      </c>
      <c r="M21" s="15">
        <f>('sdp_us$_ton'!M22*tc!P20)/1000</f>
        <v>9.764025573802499</v>
      </c>
      <c r="N21" s="3">
        <f t="shared" si="0"/>
        <v>9.884723162677124</v>
      </c>
    </row>
    <row r="22" spans="1:14" ht="15.75">
      <c r="A22" s="14">
        <v>2011</v>
      </c>
      <c r="B22" s="15">
        <f>('sdp_us$_ton'!B23*tc!E21)/1000</f>
        <v>10.064901251021402</v>
      </c>
      <c r="C22" s="15">
        <f>('sdp_us$_ton'!C23*tc!F21)/1000</f>
        <v>10.391380305837302</v>
      </c>
      <c r="D22" s="15">
        <f>('sdp_us$_ton'!D23*tc!G21)/1000</f>
        <v>11.03912913619152</v>
      </c>
      <c r="E22" s="15">
        <f>('sdp_us$_ton'!E23*tc!H21)/1000</f>
        <v>11.64625681411584</v>
      </c>
      <c r="F22" s="15">
        <f>('sdp_us$_ton'!F23*tc!I21)/1000</f>
        <v>12.583511336463483</v>
      </c>
      <c r="G22" s="15">
        <f>('sdp_us$_ton'!G23*tc!J21)/1000</f>
        <v>13.232516911588798</v>
      </c>
      <c r="H22" s="15">
        <f>('sdp_us$_ton'!H23*tc!K21)/1000</f>
        <v>13.664579172073202</v>
      </c>
      <c r="I22" s="15">
        <f>('sdp_us$_ton'!I23*tc!L21)/1000</f>
        <v>14.845177070910898</v>
      </c>
      <c r="J22" s="15">
        <f>('sdp_us$_ton'!J23*tc!M21)/1000</f>
        <v>16.6624962588126</v>
      </c>
      <c r="K22" s="15">
        <f>('sdp_us$_ton'!K23*tc!N21)/1000</f>
        <v>17.931401063478003</v>
      </c>
      <c r="L22" s="15">
        <f>('sdp_us$_ton'!L23*tc!O21)/1000</f>
        <v>18.800606907463496</v>
      </c>
      <c r="M22" s="15">
        <f>('sdp_us$_ton'!M23*tc!P21)/1000</f>
        <v>19.545726065149623</v>
      </c>
      <c r="N22" s="3">
        <f t="shared" si="0"/>
        <v>14.200640191092182</v>
      </c>
    </row>
    <row r="23" spans="1:14" ht="15.75">
      <c r="A23" s="14">
        <v>2012</v>
      </c>
      <c r="B23" s="15">
        <f>('sdp_us$_ton'!B24*tc!E22)/1000</f>
        <v>20.848778286027642</v>
      </c>
      <c r="C23" s="15">
        <f>('sdp_us$_ton'!C24*tc!F22)/1000</f>
        <v>19.617361632641057</v>
      </c>
      <c r="D23" s="15">
        <f>('sdp_us$_ton'!D24*tc!G22)/1000</f>
        <v>17.50419179330976</v>
      </c>
      <c r="E23" s="15">
        <f>('sdp_us$_ton'!E24*tc!H22)/1000</f>
        <v>15.691935648627402</v>
      </c>
      <c r="F23" s="15">
        <f>('sdp_us$_ton'!F24*tc!I22)/1000</f>
        <v>14.92875666991846</v>
      </c>
      <c r="G23" s="15">
        <f>('sdp_us$_ton'!G24*tc!J22)/1000</f>
        <v>14.63443240586214</v>
      </c>
      <c r="H23" s="15">
        <f>('sdp_us$_ton'!H24*tc!K22)/1000</f>
        <v>14.424173855765103</v>
      </c>
      <c r="I23" s="15">
        <f>('sdp_us$_ton'!I24*tc!L22)/1000</f>
        <v>15.16710147252793</v>
      </c>
      <c r="J23" s="15">
        <f>('sdp_us$_ton'!J24*tc!M22)/1000</f>
        <v>16.72879039977915</v>
      </c>
      <c r="K23" s="15">
        <f>('sdp_us$_ton'!K24*tc!N22)/1000</f>
        <v>16.9467161270526</v>
      </c>
      <c r="L23" s="15">
        <f>('sdp_us$_ton'!L24*tc!O22)/1000</f>
        <v>18.026874071070477</v>
      </c>
      <c r="M23" s="15">
        <f>('sdp_us$_ton'!M24*tc!P22)/1000</f>
        <v>18.188080805297275</v>
      </c>
      <c r="N23" s="3">
        <f t="shared" si="0"/>
        <v>16.892266097323247</v>
      </c>
    </row>
    <row r="24" spans="1:14" ht="15.75">
      <c r="A24" s="2">
        <v>2013</v>
      </c>
      <c r="B24" s="4">
        <f>('sdp_us$_ton'!B25*tc!E23)/1000</f>
        <v>17.632192411184402</v>
      </c>
      <c r="C24" s="4">
        <f>('sdp_us$_ton'!C25*tc!F23)/1000</f>
        <v>16.809855855083587</v>
      </c>
      <c r="D24" s="4">
        <f>('sdp_us$_ton'!D25*tc!G23)/1000</f>
        <v>14.794658635448998</v>
      </c>
      <c r="E24" s="4">
        <f>('sdp_us$_ton'!E25*tc!H23)/1000</f>
        <v>14.535432417844001</v>
      </c>
      <c r="F24" s="4">
        <f>('sdp_us$_ton'!F25*tc!I23)/1000</f>
        <v>14.662202227323268</v>
      </c>
      <c r="G24" s="4">
        <f>('sdp_us$_ton'!G25*tc!J23)/1000</f>
        <v>15.525461922180211</v>
      </c>
      <c r="H24" s="4"/>
      <c r="I24" s="4"/>
      <c r="J24" s="4"/>
      <c r="K24" s="4"/>
      <c r="L24" s="4"/>
      <c r="M24" s="4"/>
      <c r="N24" s="4">
        <f t="shared" si="0"/>
        <v>15.659967244844077</v>
      </c>
    </row>
    <row r="25" spans="1:14" ht="15.75">
      <c r="A25" s="14" t="s">
        <v>23</v>
      </c>
      <c r="B25" s="15"/>
      <c r="C25" s="15"/>
      <c r="D25" s="15"/>
      <c r="E25" s="15"/>
      <c r="F25" s="15"/>
      <c r="G25" s="15"/>
      <c r="H25" s="15"/>
      <c r="I25" s="15"/>
      <c r="J25" s="15"/>
      <c r="K25" s="15"/>
      <c r="L25" s="15"/>
      <c r="M25" s="15"/>
      <c r="N25" s="15"/>
    </row>
    <row r="26" ht="15.75">
      <c r="A26" s="18" t="s">
        <v>24</v>
      </c>
    </row>
    <row r="27" ht="15.75">
      <c r="A27" s="17"/>
    </row>
  </sheetData>
  <sheetProtection/>
  <mergeCells count="1">
    <mergeCell ref="A1:N1"/>
  </mergeCells>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W253"/>
  <sheetViews>
    <sheetView zoomScalePageLayoutView="0" workbookViewId="0" topLeftCell="A241">
      <selection activeCell="B248" sqref="B248"/>
    </sheetView>
  </sheetViews>
  <sheetFormatPr defaultColWidth="11.00390625" defaultRowHeight="15.75"/>
  <cols>
    <col min="1" max="1" width="10.875" style="8" customWidth="1"/>
    <col min="2" max="3" width="14.50390625" style="9" customWidth="1"/>
    <col min="5" max="5" width="13.875" style="0" customWidth="1"/>
    <col min="19" max="19" width="14.375" style="0" customWidth="1"/>
    <col min="22" max="22" width="14.50390625" style="0" customWidth="1"/>
  </cols>
  <sheetData>
    <row r="1" spans="1:23" ht="15.75">
      <c r="A1" s="5" t="s">
        <v>14</v>
      </c>
      <c r="B1" s="6" t="s">
        <v>15</v>
      </c>
      <c r="D1" s="1" t="s">
        <v>0</v>
      </c>
      <c r="E1" s="1" t="s">
        <v>16</v>
      </c>
      <c r="F1" s="1" t="s">
        <v>2</v>
      </c>
      <c r="G1" s="1" t="s">
        <v>3</v>
      </c>
      <c r="H1" s="1" t="s">
        <v>4</v>
      </c>
      <c r="I1" s="1" t="s">
        <v>5</v>
      </c>
      <c r="J1" s="1" t="s">
        <v>6</v>
      </c>
      <c r="K1" s="1" t="s">
        <v>7</v>
      </c>
      <c r="L1" s="1" t="s">
        <v>8</v>
      </c>
      <c r="M1" s="1" t="s">
        <v>9</v>
      </c>
      <c r="N1" s="1" t="s">
        <v>10</v>
      </c>
      <c r="O1" s="1" t="s">
        <v>11</v>
      </c>
      <c r="P1" s="1" t="s">
        <v>12</v>
      </c>
      <c r="Q1" s="1" t="s">
        <v>13</v>
      </c>
      <c r="S1" s="7" t="s">
        <v>17</v>
      </c>
      <c r="T1" s="7"/>
      <c r="V1" s="19" t="s">
        <v>25</v>
      </c>
      <c r="W1" s="20">
        <f>'sdp_us$_libra'!P1</f>
        <v>41484</v>
      </c>
    </row>
    <row r="2" spans="1:20" ht="15.75">
      <c r="A2" s="8">
        <v>33604</v>
      </c>
      <c r="B2" s="9">
        <v>3.0685</v>
      </c>
      <c r="D2">
        <v>1992</v>
      </c>
      <c r="E2" s="9">
        <v>3.0685</v>
      </c>
      <c r="F2" s="9">
        <v>3.0636</v>
      </c>
      <c r="G2" s="9">
        <v>3.0664</v>
      </c>
      <c r="H2" s="9">
        <v>3.068</v>
      </c>
      <c r="I2" s="9">
        <v>3.098</v>
      </c>
      <c r="J2" s="9">
        <v>3.1185</v>
      </c>
      <c r="K2" s="9">
        <v>3.1165</v>
      </c>
      <c r="L2" s="9">
        <v>3.0913</v>
      </c>
      <c r="M2" s="9">
        <v>3.0862</v>
      </c>
      <c r="N2" s="9">
        <v>3.1185</v>
      </c>
      <c r="O2" s="9">
        <v>3.1198</v>
      </c>
      <c r="P2" s="9">
        <v>3.1182</v>
      </c>
      <c r="Q2" s="3">
        <f>AVERAGE(E2:P2)</f>
        <v>3.0944583333333338</v>
      </c>
      <c r="S2" s="10" t="s">
        <v>18</v>
      </c>
      <c r="T2" s="11">
        <v>2.204622</v>
      </c>
    </row>
    <row r="3" spans="1:20" ht="15.75">
      <c r="A3" s="8">
        <v>33635</v>
      </c>
      <c r="B3" s="9">
        <v>3.0636</v>
      </c>
      <c r="D3">
        <v>1993</v>
      </c>
      <c r="E3" s="9">
        <v>3.11</v>
      </c>
      <c r="F3" s="9">
        <v>3.0989</v>
      </c>
      <c r="G3" s="9">
        <v>3.1083</v>
      </c>
      <c r="H3" s="9">
        <v>3.0955</v>
      </c>
      <c r="I3" s="9">
        <v>3.1227</v>
      </c>
      <c r="J3" s="9">
        <v>3.1213</v>
      </c>
      <c r="K3" s="9">
        <v>3.1236</v>
      </c>
      <c r="L3" s="9">
        <v>3.1126</v>
      </c>
      <c r="M3" s="9">
        <v>3.1127</v>
      </c>
      <c r="N3" s="9">
        <v>3.1142</v>
      </c>
      <c r="O3" s="9">
        <v>3.1553</v>
      </c>
      <c r="P3" s="9">
        <v>3.1077</v>
      </c>
      <c r="Q3" s="3">
        <f aca="true" t="shared" si="0" ref="Q3:Q21">AVERAGE(E3:P3)</f>
        <v>3.1152333333333337</v>
      </c>
      <c r="S3" s="10" t="s">
        <v>19</v>
      </c>
      <c r="T3" s="12">
        <v>11.5</v>
      </c>
    </row>
    <row r="4" spans="1:17" ht="15.75">
      <c r="A4" s="8">
        <v>33664</v>
      </c>
      <c r="B4" s="9">
        <v>3.0664</v>
      </c>
      <c r="D4">
        <v>1994</v>
      </c>
      <c r="E4" s="9">
        <v>3.1075</v>
      </c>
      <c r="F4" s="9">
        <v>3.1115</v>
      </c>
      <c r="G4" s="9">
        <v>3.2841</v>
      </c>
      <c r="H4" s="9">
        <v>3.3536</v>
      </c>
      <c r="I4" s="9">
        <v>3.312</v>
      </c>
      <c r="J4" s="9">
        <v>3.3607</v>
      </c>
      <c r="K4" s="9">
        <v>3.4009</v>
      </c>
      <c r="L4" s="9">
        <v>3.3821</v>
      </c>
      <c r="M4" s="9">
        <v>3.3998</v>
      </c>
      <c r="N4" s="9">
        <v>3.4158</v>
      </c>
      <c r="O4" s="9">
        <v>3.4426</v>
      </c>
      <c r="P4" s="9">
        <v>3.9308</v>
      </c>
      <c r="Q4" s="3">
        <f t="shared" si="0"/>
        <v>3.3751166666666665</v>
      </c>
    </row>
    <row r="5" spans="1:17" ht="15.75">
      <c r="A5" s="8">
        <v>33695</v>
      </c>
      <c r="B5" s="9">
        <v>3.068</v>
      </c>
      <c r="D5">
        <v>1995</v>
      </c>
      <c r="E5" s="9">
        <v>5.5133</v>
      </c>
      <c r="F5" s="9">
        <v>5.6854</v>
      </c>
      <c r="G5" s="9">
        <v>6.7019</v>
      </c>
      <c r="H5" s="9">
        <v>6.2996</v>
      </c>
      <c r="I5" s="9">
        <v>5.9627</v>
      </c>
      <c r="J5" s="9">
        <v>6.2232</v>
      </c>
      <c r="K5" s="9">
        <v>6.1394</v>
      </c>
      <c r="L5" s="9">
        <v>6.1909</v>
      </c>
      <c r="M5" s="9">
        <v>6.3025</v>
      </c>
      <c r="N5" s="9">
        <v>6.6911</v>
      </c>
      <c r="O5" s="9">
        <v>7.6584</v>
      </c>
      <c r="P5" s="9">
        <v>7.6597</v>
      </c>
      <c r="Q5" s="3">
        <f t="shared" si="0"/>
        <v>6.419008333333333</v>
      </c>
    </row>
    <row r="6" spans="1:17" ht="15.75">
      <c r="A6" s="8">
        <v>33725</v>
      </c>
      <c r="B6" s="9">
        <v>3.098</v>
      </c>
      <c r="D6">
        <v>1996</v>
      </c>
      <c r="E6" s="9">
        <v>7.476</v>
      </c>
      <c r="F6" s="9">
        <v>7.524</v>
      </c>
      <c r="G6" s="9">
        <v>7.5687</v>
      </c>
      <c r="H6" s="9">
        <v>7.4617</v>
      </c>
      <c r="I6" s="9">
        <v>7.4326</v>
      </c>
      <c r="J6" s="9">
        <v>7.5604</v>
      </c>
      <c r="K6" s="9">
        <v>7.6206</v>
      </c>
      <c r="L6" s="9">
        <v>7.5115</v>
      </c>
      <c r="M6" s="9">
        <v>7.544</v>
      </c>
      <c r="N6" s="9">
        <v>7.7263</v>
      </c>
      <c r="O6" s="9">
        <v>7.906</v>
      </c>
      <c r="P6" s="9">
        <v>7.872</v>
      </c>
      <c r="Q6" s="3">
        <f t="shared" si="0"/>
        <v>7.600316666666667</v>
      </c>
    </row>
    <row r="7" spans="1:17" ht="15.75">
      <c r="A7" s="8">
        <v>33756</v>
      </c>
      <c r="B7" s="9">
        <v>3.1185</v>
      </c>
      <c r="D7">
        <v>1997</v>
      </c>
      <c r="E7" s="9">
        <v>7.8271</v>
      </c>
      <c r="F7" s="9">
        <v>7.8003</v>
      </c>
      <c r="G7" s="9">
        <v>7.9647</v>
      </c>
      <c r="H7" s="9">
        <v>7.9074</v>
      </c>
      <c r="I7" s="9">
        <v>7.9006</v>
      </c>
      <c r="J7" s="9">
        <v>7.9502</v>
      </c>
      <c r="K7" s="9">
        <v>7.8733</v>
      </c>
      <c r="L7" s="9">
        <v>7.7828</v>
      </c>
      <c r="M7" s="9">
        <v>7.7805</v>
      </c>
      <c r="N7" s="9">
        <v>7.8603</v>
      </c>
      <c r="O7" s="9">
        <v>8.2689</v>
      </c>
      <c r="P7" s="9">
        <v>8.1219</v>
      </c>
      <c r="Q7" s="3">
        <f t="shared" si="0"/>
        <v>7.919833333333333</v>
      </c>
    </row>
    <row r="8" spans="1:17" ht="15.75">
      <c r="A8" s="8">
        <v>33786</v>
      </c>
      <c r="B8" s="9">
        <v>3.1165</v>
      </c>
      <c r="D8">
        <v>1998</v>
      </c>
      <c r="E8" s="9">
        <v>8.2177</v>
      </c>
      <c r="F8" s="9">
        <v>8.5014</v>
      </c>
      <c r="G8" s="9">
        <v>8.5676</v>
      </c>
      <c r="H8" s="9">
        <v>8.4965</v>
      </c>
      <c r="I8" s="9">
        <v>8.5934</v>
      </c>
      <c r="J8" s="9">
        <v>8.9131</v>
      </c>
      <c r="K8" s="9">
        <v>8.896</v>
      </c>
      <c r="L8" s="9">
        <v>9.3633</v>
      </c>
      <c r="M8" s="9">
        <v>10.2307</v>
      </c>
      <c r="N8" s="9">
        <v>10.1536</v>
      </c>
      <c r="O8" s="9">
        <v>9.9682</v>
      </c>
      <c r="P8" s="9">
        <v>9.9057</v>
      </c>
      <c r="Q8" s="3">
        <f t="shared" si="0"/>
        <v>9.150599999999999</v>
      </c>
    </row>
    <row r="9" spans="1:17" ht="15.75">
      <c r="A9" s="8">
        <v>33817</v>
      </c>
      <c r="B9" s="9">
        <v>3.0913</v>
      </c>
      <c r="D9">
        <v>1999</v>
      </c>
      <c r="E9" s="9">
        <v>10.1351</v>
      </c>
      <c r="F9" s="9">
        <v>9.9939</v>
      </c>
      <c r="G9" s="9">
        <v>9.7316</v>
      </c>
      <c r="H9" s="9">
        <v>9.4185</v>
      </c>
      <c r="I9" s="9">
        <v>9.4105</v>
      </c>
      <c r="J9" s="9">
        <v>9.5139</v>
      </c>
      <c r="K9" s="9">
        <v>9.3657</v>
      </c>
      <c r="L9" s="9">
        <v>9.3966</v>
      </c>
      <c r="M9" s="9">
        <v>9.3358</v>
      </c>
      <c r="N9" s="9">
        <v>9.5667</v>
      </c>
      <c r="O9" s="9">
        <v>9.3988</v>
      </c>
      <c r="P9" s="9">
        <v>9.4249</v>
      </c>
      <c r="Q9" s="3">
        <f t="shared" si="0"/>
        <v>9.557666666666666</v>
      </c>
    </row>
    <row r="10" spans="1:17" ht="15.75">
      <c r="A10" s="8">
        <v>33848</v>
      </c>
      <c r="B10" s="9">
        <v>3.0862</v>
      </c>
      <c r="D10">
        <v>2000</v>
      </c>
      <c r="E10" s="9">
        <v>9.4878</v>
      </c>
      <c r="F10" s="9">
        <v>9.4252</v>
      </c>
      <c r="G10" s="9">
        <v>9.2876</v>
      </c>
      <c r="H10" s="9">
        <v>9.3903</v>
      </c>
      <c r="I10" s="9">
        <v>9.5158</v>
      </c>
      <c r="J10" s="9">
        <v>9.8295</v>
      </c>
      <c r="K10" s="9">
        <v>9.4212</v>
      </c>
      <c r="L10" s="9">
        <v>9.2709</v>
      </c>
      <c r="M10" s="9">
        <v>9.354</v>
      </c>
      <c r="N10" s="9">
        <v>9.5314</v>
      </c>
      <c r="O10" s="9">
        <v>9.5004</v>
      </c>
      <c r="P10" s="9">
        <v>9.4659</v>
      </c>
      <c r="Q10" s="3">
        <f t="shared" si="0"/>
        <v>9.456666666666667</v>
      </c>
    </row>
    <row r="11" spans="1:17" ht="15.75">
      <c r="A11" s="8">
        <v>33878</v>
      </c>
      <c r="B11" s="9">
        <v>3.1185</v>
      </c>
      <c r="D11">
        <v>2001</v>
      </c>
      <c r="E11" s="9">
        <v>9.7766</v>
      </c>
      <c r="F11" s="9">
        <v>9.7045</v>
      </c>
      <c r="G11" s="9">
        <v>9.6006</v>
      </c>
      <c r="H11" s="9">
        <v>9.3268</v>
      </c>
      <c r="I11" s="9">
        <v>9.1372</v>
      </c>
      <c r="J11" s="9">
        <v>9.0867</v>
      </c>
      <c r="K11" s="9">
        <v>9.1618</v>
      </c>
      <c r="L11" s="9">
        <v>9.1307</v>
      </c>
      <c r="M11" s="9">
        <v>9.4189</v>
      </c>
      <c r="N11" s="9">
        <v>9.345</v>
      </c>
      <c r="O11" s="9">
        <v>9.2236</v>
      </c>
      <c r="P11" s="9">
        <v>9.1561</v>
      </c>
      <c r="Q11" s="3">
        <f t="shared" si="0"/>
        <v>9.339041666666665</v>
      </c>
    </row>
    <row r="12" spans="1:17" ht="15.75">
      <c r="A12" s="8">
        <v>33909</v>
      </c>
      <c r="B12" s="9">
        <v>3.1198</v>
      </c>
      <c r="D12">
        <v>2002</v>
      </c>
      <c r="E12" s="9">
        <v>9.1616</v>
      </c>
      <c r="F12" s="9">
        <v>9.0998</v>
      </c>
      <c r="G12" s="9">
        <v>9.0707</v>
      </c>
      <c r="H12" s="9">
        <v>9.1629</v>
      </c>
      <c r="I12" s="9">
        <v>9.5192</v>
      </c>
      <c r="J12" s="9">
        <v>9.7652</v>
      </c>
      <c r="K12" s="9">
        <v>9.7808</v>
      </c>
      <c r="L12" s="9">
        <v>9.8396</v>
      </c>
      <c r="M12" s="9">
        <v>10.0714</v>
      </c>
      <c r="N12" s="9">
        <v>10.095</v>
      </c>
      <c r="O12" s="9">
        <v>10.1975</v>
      </c>
      <c r="P12" s="9">
        <v>10.2249</v>
      </c>
      <c r="Q12" s="3">
        <f t="shared" si="0"/>
        <v>9.665716666666668</v>
      </c>
    </row>
    <row r="13" spans="1:17" ht="15.75">
      <c r="A13" s="8">
        <v>33939</v>
      </c>
      <c r="B13" s="9">
        <v>3.1182</v>
      </c>
      <c r="D13">
        <v>2003</v>
      </c>
      <c r="E13" s="9">
        <v>10.6203</v>
      </c>
      <c r="F13" s="9">
        <v>10.9372</v>
      </c>
      <c r="G13" s="9">
        <v>10.9124</v>
      </c>
      <c r="H13" s="9">
        <v>10.5917</v>
      </c>
      <c r="I13" s="9">
        <v>10.2512</v>
      </c>
      <c r="J13" s="9">
        <v>10.5047</v>
      </c>
      <c r="K13" s="9">
        <v>10.4502</v>
      </c>
      <c r="L13" s="9">
        <v>10.7811</v>
      </c>
      <c r="M13" s="9">
        <v>10.9269</v>
      </c>
      <c r="N13" s="9">
        <v>11.1748</v>
      </c>
      <c r="O13" s="9">
        <v>11.145</v>
      </c>
      <c r="P13" s="9">
        <v>11.2486</v>
      </c>
      <c r="Q13" s="3">
        <f t="shared" si="0"/>
        <v>10.795341666666666</v>
      </c>
    </row>
    <row r="14" spans="1:17" ht="15.75">
      <c r="A14" s="8">
        <v>33970</v>
      </c>
      <c r="B14" s="9">
        <v>3.11</v>
      </c>
      <c r="D14">
        <v>2004</v>
      </c>
      <c r="E14" s="9">
        <v>10.9151</v>
      </c>
      <c r="F14" s="9">
        <v>11.0142</v>
      </c>
      <c r="G14" s="9">
        <v>11.0094</v>
      </c>
      <c r="H14" s="9">
        <v>11.2751</v>
      </c>
      <c r="I14" s="9">
        <v>11.5124</v>
      </c>
      <c r="J14" s="9">
        <v>11.3894</v>
      </c>
      <c r="K14" s="9">
        <v>11.4636</v>
      </c>
      <c r="L14" s="9">
        <v>11.3942</v>
      </c>
      <c r="M14" s="9">
        <v>11.4864</v>
      </c>
      <c r="N14" s="9">
        <v>11.3983</v>
      </c>
      <c r="O14" s="9">
        <v>11.3681</v>
      </c>
      <c r="P14" s="9">
        <v>11.2041</v>
      </c>
      <c r="Q14" s="3">
        <f t="shared" si="0"/>
        <v>11.285858333333335</v>
      </c>
    </row>
    <row r="15" spans="1:17" ht="15.75">
      <c r="A15" s="8">
        <v>34001</v>
      </c>
      <c r="B15" s="9">
        <v>3.0989</v>
      </c>
      <c r="D15">
        <v>2005</v>
      </c>
      <c r="E15" s="9">
        <v>11.2607</v>
      </c>
      <c r="F15" s="9">
        <v>11.1367</v>
      </c>
      <c r="G15" s="9">
        <v>11.1427</v>
      </c>
      <c r="H15" s="9">
        <v>11.1163</v>
      </c>
      <c r="I15" s="9">
        <v>10.9733</v>
      </c>
      <c r="J15" s="9">
        <v>10.8228</v>
      </c>
      <c r="K15" s="9">
        <v>10.6781</v>
      </c>
      <c r="L15" s="9">
        <v>10.6882</v>
      </c>
      <c r="M15" s="9">
        <v>10.7775</v>
      </c>
      <c r="N15" s="9">
        <v>10.8324</v>
      </c>
      <c r="O15" s="9">
        <v>10.6685</v>
      </c>
      <c r="P15" s="9">
        <v>10.6295</v>
      </c>
      <c r="Q15" s="3">
        <f t="shared" si="0"/>
        <v>10.893891666666667</v>
      </c>
    </row>
    <row r="16" spans="1:17" ht="15.75">
      <c r="A16" s="8">
        <v>34029</v>
      </c>
      <c r="B16" s="9">
        <v>3.1083</v>
      </c>
      <c r="D16">
        <v>2006</v>
      </c>
      <c r="E16" s="9">
        <v>10.547</v>
      </c>
      <c r="F16" s="9">
        <v>10.4833</v>
      </c>
      <c r="G16" s="9">
        <v>10.7468</v>
      </c>
      <c r="H16" s="9">
        <v>11.0421</v>
      </c>
      <c r="I16" s="9">
        <v>11.0923</v>
      </c>
      <c r="J16" s="9">
        <v>11.3913</v>
      </c>
      <c r="K16" s="9">
        <v>10.9858</v>
      </c>
      <c r="L16" s="9">
        <v>10.872</v>
      </c>
      <c r="M16" s="9">
        <v>10.9853</v>
      </c>
      <c r="N16" s="9">
        <v>10.8971</v>
      </c>
      <c r="O16" s="9">
        <v>10.9177</v>
      </c>
      <c r="P16" s="9">
        <v>10.8479</v>
      </c>
      <c r="Q16" s="3">
        <f t="shared" si="0"/>
        <v>10.900716666666666</v>
      </c>
    </row>
    <row r="17" spans="1:17" ht="15.75">
      <c r="A17" s="8">
        <v>34060</v>
      </c>
      <c r="B17" s="9">
        <v>3.0955</v>
      </c>
      <c r="D17">
        <v>2007</v>
      </c>
      <c r="E17" s="9">
        <v>10.9529</v>
      </c>
      <c r="F17" s="9">
        <v>10.9998</v>
      </c>
      <c r="G17" s="9">
        <v>11.1139</v>
      </c>
      <c r="H17" s="9">
        <v>10.9806</v>
      </c>
      <c r="I17" s="9">
        <v>10.8167</v>
      </c>
      <c r="J17" s="9">
        <v>10.835</v>
      </c>
      <c r="K17" s="9">
        <v>10.8109</v>
      </c>
      <c r="L17" s="9">
        <v>11.0456</v>
      </c>
      <c r="M17" s="9">
        <v>11.0315</v>
      </c>
      <c r="N17" s="9">
        <v>10.8231</v>
      </c>
      <c r="O17" s="9">
        <v>10.8866</v>
      </c>
      <c r="P17" s="9">
        <v>10.8484</v>
      </c>
      <c r="Q17" s="3">
        <f t="shared" si="0"/>
        <v>10.92875</v>
      </c>
    </row>
    <row r="18" spans="1:17" ht="15.75">
      <c r="A18" s="8">
        <v>34090</v>
      </c>
      <c r="B18" s="9">
        <v>3.1227</v>
      </c>
      <c r="D18">
        <v>2008</v>
      </c>
      <c r="E18" s="9">
        <v>10.91</v>
      </c>
      <c r="F18" s="9">
        <v>10.7665</v>
      </c>
      <c r="G18" s="9">
        <v>10.7313</v>
      </c>
      <c r="H18" s="9">
        <v>10.5154</v>
      </c>
      <c r="I18" s="9">
        <v>10.4352</v>
      </c>
      <c r="J18" s="9">
        <v>10.3292</v>
      </c>
      <c r="K18" s="9">
        <v>10.2155</v>
      </c>
      <c r="L18" s="9">
        <v>10.1095</v>
      </c>
      <c r="M18" s="9">
        <v>10.6437</v>
      </c>
      <c r="N18" s="9">
        <v>12.6314</v>
      </c>
      <c r="O18" s="9">
        <v>13.114</v>
      </c>
      <c r="P18" s="9">
        <v>13.4226</v>
      </c>
      <c r="Q18" s="3">
        <f t="shared" si="0"/>
        <v>11.152025</v>
      </c>
    </row>
    <row r="19" spans="1:17" ht="15.75">
      <c r="A19" s="8">
        <v>34121</v>
      </c>
      <c r="B19" s="9">
        <v>3.1213</v>
      </c>
      <c r="D19">
        <v>2009</v>
      </c>
      <c r="E19" s="9">
        <v>13.8921</v>
      </c>
      <c r="F19" s="9">
        <v>14.5966</v>
      </c>
      <c r="G19" s="9">
        <v>14.6695</v>
      </c>
      <c r="H19" s="9">
        <v>13.4367</v>
      </c>
      <c r="I19" s="9">
        <v>13.1621</v>
      </c>
      <c r="J19" s="9">
        <v>13.3418</v>
      </c>
      <c r="K19" s="9">
        <v>13.3654</v>
      </c>
      <c r="L19" s="9">
        <v>13.008</v>
      </c>
      <c r="M19" s="9">
        <v>13.4212</v>
      </c>
      <c r="N19" s="9">
        <v>13.2257</v>
      </c>
      <c r="O19" s="9">
        <v>13.1094</v>
      </c>
      <c r="P19" s="9">
        <v>12.8631</v>
      </c>
      <c r="Q19" s="3">
        <f t="shared" si="0"/>
        <v>13.507633333333333</v>
      </c>
    </row>
    <row r="20" spans="1:17" ht="15.75">
      <c r="A20" s="8">
        <v>34151</v>
      </c>
      <c r="B20" s="9">
        <v>3.1236</v>
      </c>
      <c r="D20">
        <v>2010</v>
      </c>
      <c r="E20" s="9">
        <v>12.8019</v>
      </c>
      <c r="F20" s="9">
        <v>12.9424</v>
      </c>
      <c r="G20" s="9">
        <v>12.5737</v>
      </c>
      <c r="H20" s="9">
        <v>12.2302</v>
      </c>
      <c r="I20" s="9">
        <v>12.7428</v>
      </c>
      <c r="J20" s="9">
        <v>12.7193</v>
      </c>
      <c r="K20" s="9">
        <v>12.8189</v>
      </c>
      <c r="L20" s="9">
        <v>12.7695</v>
      </c>
      <c r="M20" s="9">
        <v>12.7997</v>
      </c>
      <c r="N20" s="9">
        <v>12.4374</v>
      </c>
      <c r="O20" s="9">
        <v>12.3391</v>
      </c>
      <c r="P20" s="9">
        <v>12.3885</v>
      </c>
      <c r="Q20" s="3">
        <f t="shared" si="0"/>
        <v>12.630283333333333</v>
      </c>
    </row>
    <row r="21" spans="1:17" ht="15.75">
      <c r="A21" s="8">
        <v>34182</v>
      </c>
      <c r="B21" s="9">
        <v>3.1126</v>
      </c>
      <c r="D21">
        <v>2011</v>
      </c>
      <c r="E21" s="9">
        <v>12.1258</v>
      </c>
      <c r="F21" s="9">
        <v>12.0703</v>
      </c>
      <c r="G21" s="9">
        <v>11.9992</v>
      </c>
      <c r="H21" s="9">
        <v>11.7184</v>
      </c>
      <c r="I21" s="9">
        <v>11.6533</v>
      </c>
      <c r="J21" s="9">
        <v>11.806</v>
      </c>
      <c r="K21" s="9">
        <v>11.6726</v>
      </c>
      <c r="L21" s="9">
        <v>12.2319</v>
      </c>
      <c r="M21" s="9">
        <v>13.0445</v>
      </c>
      <c r="N21" s="9">
        <v>13.435</v>
      </c>
      <c r="O21" s="9">
        <v>13.6993</v>
      </c>
      <c r="P21" s="9">
        <v>13.7689</v>
      </c>
      <c r="Q21" s="3">
        <f t="shared" si="0"/>
        <v>12.435433333333334</v>
      </c>
    </row>
    <row r="22" spans="1:17" ht="15.75">
      <c r="A22" s="8">
        <v>34213</v>
      </c>
      <c r="B22" s="9">
        <v>3.1127</v>
      </c>
      <c r="D22">
        <v>2012</v>
      </c>
      <c r="E22" s="9">
        <f>'[1]tipo_cambio_mensual'!$B$271</f>
        <v>13.417777272727271</v>
      </c>
      <c r="F22" s="9">
        <f>'[1]tipo_cambio_mensual'!$B$272</f>
        <v>12.78306</v>
      </c>
      <c r="G22" s="9">
        <f>'[1]tipo_cambio_mensual'!$B$273</f>
        <v>12.756700000000002</v>
      </c>
      <c r="H22" s="9">
        <f>'[1]tipo_cambio_mensual'!$B$274</f>
        <v>13.069673684210528</v>
      </c>
      <c r="I22" s="9">
        <f>'[1]tipo_cambio_mensual'!$B$275</f>
        <v>13.66338181818182</v>
      </c>
      <c r="J22" s="9">
        <f>'[1]tipo_cambio_mensual'!$B$276</f>
        <v>13.919204761904764</v>
      </c>
      <c r="K22" s="9">
        <f>'[1]tipo_cambio_mensual'!$B$277</f>
        <v>13.366081818181819</v>
      </c>
      <c r="L22" s="9">
        <f>'[1]tipo_cambio_mensual'!$B$278</f>
        <v>13.184521739130433</v>
      </c>
      <c r="M22" s="9">
        <f>'[1]tipo_cambio_mensual'!$B$279</f>
        <v>13.18515</v>
      </c>
      <c r="N22" s="9">
        <f>'[1]tipo_cambio_mensual'!$B$280</f>
        <v>12.891</v>
      </c>
      <c r="O22" s="9">
        <f>'[1]tipo_cambio_mensual'!$B$281</f>
        <v>13.0746</v>
      </c>
      <c r="P22" s="9">
        <f>'[1]tipo_cambio_mensual'!$B$282</f>
        <v>12.870478947368422</v>
      </c>
      <c r="Q22" s="3">
        <f>'[1]tipo de cambio anual'!$B$23</f>
        <v>13.270236481900778</v>
      </c>
    </row>
    <row r="23" spans="1:17" ht="15.75">
      <c r="A23" s="8">
        <v>34243</v>
      </c>
      <c r="B23" s="9">
        <v>3.1142</v>
      </c>
      <c r="D23" s="2">
        <v>2013</v>
      </c>
      <c r="E23" s="4">
        <f>'[2]tipo_cambio_mensual'!$B$283</f>
        <v>12.699000000000002</v>
      </c>
      <c r="F23" s="4">
        <f>'[2]tipo_cambio_mensual'!$B$284</f>
        <v>12.722884210526317</v>
      </c>
      <c r="G23" s="4">
        <f>'[2]tipo_cambio_mensual'!$B$285</f>
        <v>12.52472222222222</v>
      </c>
      <c r="H23" s="4">
        <f>'[2]tipo_cambio_mensual'!$B$286</f>
        <v>12.20504090909091</v>
      </c>
      <c r="I23" s="4">
        <f>'[2]tipo_cambio_mensual'!$B$287</f>
        <v>12.311486363636362</v>
      </c>
      <c r="J23" s="4">
        <f>'[2]tipo_cambio_mensual'!$B$288</f>
        <v>12.959575000000001</v>
      </c>
      <c r="K23" s="4">
        <f>'[2]tipo_cambio_mensual'!$B$289</f>
        <v>12.7814</v>
      </c>
      <c r="L23" s="4"/>
      <c r="M23" s="4"/>
      <c r="N23" s="4"/>
      <c r="O23" s="4"/>
      <c r="P23" s="4"/>
      <c r="Q23" s="4">
        <f>'[2]tipo de cambio anual'!$B$24</f>
        <v>12.538049108187135</v>
      </c>
    </row>
    <row r="24" spans="1:17" ht="15" customHeight="1">
      <c r="A24" s="8">
        <v>34274</v>
      </c>
      <c r="B24" s="9">
        <v>3.1553</v>
      </c>
      <c r="D24" s="13" t="s">
        <v>20</v>
      </c>
      <c r="E24" s="21"/>
      <c r="F24" s="21"/>
      <c r="G24" s="21"/>
      <c r="H24" s="21"/>
      <c r="I24" s="21"/>
      <c r="J24" s="21"/>
      <c r="K24" s="21"/>
      <c r="L24" s="21"/>
      <c r="M24" s="21"/>
      <c r="N24" s="21"/>
      <c r="O24" s="21"/>
      <c r="P24" s="21"/>
      <c r="Q24" s="21"/>
    </row>
    <row r="25" spans="1:17" ht="15.75">
      <c r="A25" s="8">
        <v>34304</v>
      </c>
      <c r="B25" s="9">
        <v>3.1077</v>
      </c>
      <c r="D25" s="24" t="s">
        <v>21</v>
      </c>
      <c r="E25" s="24"/>
      <c r="F25" s="24"/>
      <c r="G25" s="24"/>
      <c r="H25" s="24"/>
      <c r="I25" s="24"/>
      <c r="J25" s="24"/>
      <c r="K25" s="24"/>
      <c r="L25" s="24"/>
      <c r="M25" s="24"/>
      <c r="N25" s="24"/>
      <c r="O25" s="24"/>
      <c r="P25" s="24"/>
      <c r="Q25" s="24"/>
    </row>
    <row r="26" spans="1:17" ht="15.75">
      <c r="A26" s="8">
        <v>34335</v>
      </c>
      <c r="B26" s="9">
        <v>3.1075</v>
      </c>
      <c r="D26" s="24"/>
      <c r="E26" s="24"/>
      <c r="F26" s="24"/>
      <c r="G26" s="24"/>
      <c r="H26" s="24"/>
      <c r="I26" s="24"/>
      <c r="J26" s="24"/>
      <c r="K26" s="24"/>
      <c r="L26" s="24"/>
      <c r="M26" s="24"/>
      <c r="N26" s="24"/>
      <c r="O26" s="24"/>
      <c r="P26" s="24"/>
      <c r="Q26" s="24"/>
    </row>
    <row r="27" spans="1:17" ht="15.75">
      <c r="A27" s="8">
        <v>34366</v>
      </c>
      <c r="B27" s="9">
        <v>3.1115</v>
      </c>
      <c r="D27" s="24"/>
      <c r="E27" s="24"/>
      <c r="F27" s="24"/>
      <c r="G27" s="24"/>
      <c r="H27" s="24"/>
      <c r="I27" s="24"/>
      <c r="J27" s="24"/>
      <c r="K27" s="24"/>
      <c r="L27" s="24"/>
      <c r="M27" s="24"/>
      <c r="N27" s="24"/>
      <c r="O27" s="24"/>
      <c r="P27" s="24"/>
      <c r="Q27" s="24"/>
    </row>
    <row r="28" spans="1:4" ht="15.75">
      <c r="A28" s="8">
        <v>34394</v>
      </c>
      <c r="B28" s="9">
        <v>3.2841</v>
      </c>
      <c r="D28" s="13" t="s">
        <v>22</v>
      </c>
    </row>
    <row r="29" spans="1:2" ht="15.75">
      <c r="A29" s="8">
        <v>34425</v>
      </c>
      <c r="B29" s="9">
        <v>3.3536</v>
      </c>
    </row>
    <row r="30" spans="1:2" ht="15.75">
      <c r="A30" s="8">
        <v>34455</v>
      </c>
      <c r="B30" s="9">
        <v>3.312</v>
      </c>
    </row>
    <row r="31" spans="1:2" ht="15.75">
      <c r="A31" s="8">
        <v>34486</v>
      </c>
      <c r="B31" s="9">
        <v>3.3607</v>
      </c>
    </row>
    <row r="32" spans="1:2" ht="15.75">
      <c r="A32" s="8">
        <v>34516</v>
      </c>
      <c r="B32" s="9">
        <v>3.4009</v>
      </c>
    </row>
    <row r="33" spans="1:2" ht="15.75">
      <c r="A33" s="8">
        <v>34547</v>
      </c>
      <c r="B33" s="9">
        <v>3.3821</v>
      </c>
    </row>
    <row r="34" spans="1:2" ht="15.75">
      <c r="A34" s="8">
        <v>34578</v>
      </c>
      <c r="B34" s="9">
        <v>3.3998</v>
      </c>
    </row>
    <row r="35" spans="1:2" ht="15.75">
      <c r="A35" s="8">
        <v>34608</v>
      </c>
      <c r="B35" s="9">
        <v>3.4158</v>
      </c>
    </row>
    <row r="36" spans="1:2" ht="15.75">
      <c r="A36" s="8">
        <v>34639</v>
      </c>
      <c r="B36" s="9">
        <v>3.4426</v>
      </c>
    </row>
    <row r="37" spans="1:2" ht="15.75">
      <c r="A37" s="8">
        <v>34669</v>
      </c>
      <c r="B37" s="9">
        <v>3.9308</v>
      </c>
    </row>
    <row r="38" spans="1:2" ht="15.75">
      <c r="A38" s="8">
        <v>34700</v>
      </c>
      <c r="B38" s="9">
        <v>5.5133</v>
      </c>
    </row>
    <row r="39" spans="1:2" ht="15.75">
      <c r="A39" s="8">
        <v>34731</v>
      </c>
      <c r="B39" s="9">
        <v>5.6854</v>
      </c>
    </row>
    <row r="40" spans="1:2" ht="15.75">
      <c r="A40" s="8">
        <v>34759</v>
      </c>
      <c r="B40" s="9">
        <v>6.7019</v>
      </c>
    </row>
    <row r="41" spans="1:2" ht="15.75">
      <c r="A41" s="8">
        <v>34790</v>
      </c>
      <c r="B41" s="9">
        <v>6.2996</v>
      </c>
    </row>
    <row r="42" spans="1:2" ht="15.75">
      <c r="A42" s="8">
        <v>34820</v>
      </c>
      <c r="B42" s="9">
        <v>5.9627</v>
      </c>
    </row>
    <row r="43" spans="1:2" ht="15.75">
      <c r="A43" s="8">
        <v>34851</v>
      </c>
      <c r="B43" s="9">
        <v>6.2232</v>
      </c>
    </row>
    <row r="44" spans="1:2" ht="15.75">
      <c r="A44" s="8">
        <v>34881</v>
      </c>
      <c r="B44" s="9">
        <v>6.1394</v>
      </c>
    </row>
    <row r="45" spans="1:2" ht="15.75">
      <c r="A45" s="8">
        <v>34912</v>
      </c>
      <c r="B45" s="9">
        <v>6.1909</v>
      </c>
    </row>
    <row r="46" spans="1:2" ht="15.75">
      <c r="A46" s="8">
        <v>34943</v>
      </c>
      <c r="B46" s="9">
        <v>6.3025</v>
      </c>
    </row>
    <row r="47" spans="1:2" ht="15.75">
      <c r="A47" s="8">
        <v>34973</v>
      </c>
      <c r="B47" s="9">
        <v>6.6911</v>
      </c>
    </row>
    <row r="48" spans="1:2" ht="15.75">
      <c r="A48" s="8">
        <v>35004</v>
      </c>
      <c r="B48" s="9">
        <v>7.6584</v>
      </c>
    </row>
    <row r="49" spans="1:2" ht="15.75">
      <c r="A49" s="8">
        <v>35034</v>
      </c>
      <c r="B49" s="9">
        <v>7.6597</v>
      </c>
    </row>
    <row r="50" spans="1:2" ht="15.75">
      <c r="A50" s="8">
        <v>35065</v>
      </c>
      <c r="B50" s="9">
        <v>7.476</v>
      </c>
    </row>
    <row r="51" spans="1:2" ht="15.75">
      <c r="A51" s="8">
        <v>35096</v>
      </c>
      <c r="B51" s="9">
        <v>7.524</v>
      </c>
    </row>
    <row r="52" spans="1:2" ht="15.75">
      <c r="A52" s="8">
        <v>35125</v>
      </c>
      <c r="B52" s="9">
        <v>7.5687</v>
      </c>
    </row>
    <row r="53" spans="1:2" ht="15.75">
      <c r="A53" s="8">
        <v>35156</v>
      </c>
      <c r="B53" s="9">
        <v>7.4617</v>
      </c>
    </row>
    <row r="54" spans="1:2" ht="15.75">
      <c r="A54" s="8">
        <v>35186</v>
      </c>
      <c r="B54" s="9">
        <v>7.4326</v>
      </c>
    </row>
    <row r="55" spans="1:2" ht="15.75">
      <c r="A55" s="8">
        <v>35217</v>
      </c>
      <c r="B55" s="9">
        <v>7.5604</v>
      </c>
    </row>
    <row r="56" spans="1:2" ht="15.75">
      <c r="A56" s="8">
        <v>35247</v>
      </c>
      <c r="B56" s="9">
        <v>7.6206</v>
      </c>
    </row>
    <row r="57" spans="1:2" ht="15.75">
      <c r="A57" s="8">
        <v>35278</v>
      </c>
      <c r="B57" s="9">
        <v>7.5115</v>
      </c>
    </row>
    <row r="58" spans="1:2" ht="15.75">
      <c r="A58" s="8">
        <v>35309</v>
      </c>
      <c r="B58" s="9">
        <v>7.544</v>
      </c>
    </row>
    <row r="59" spans="1:2" ht="15.75">
      <c r="A59" s="8">
        <v>35339</v>
      </c>
      <c r="B59" s="9">
        <v>7.7263</v>
      </c>
    </row>
    <row r="60" spans="1:2" ht="15.75">
      <c r="A60" s="8">
        <v>35370</v>
      </c>
      <c r="B60" s="9">
        <v>7.906</v>
      </c>
    </row>
    <row r="61" spans="1:2" ht="15.75">
      <c r="A61" s="8">
        <v>35400</v>
      </c>
      <c r="B61" s="9">
        <v>7.872</v>
      </c>
    </row>
    <row r="62" spans="1:2" ht="15.75">
      <c r="A62" s="8">
        <v>35431</v>
      </c>
      <c r="B62" s="9">
        <v>7.8271</v>
      </c>
    </row>
    <row r="63" spans="1:2" ht="15.75">
      <c r="A63" s="8">
        <v>35462</v>
      </c>
      <c r="B63" s="9">
        <v>7.8003</v>
      </c>
    </row>
    <row r="64" spans="1:2" ht="15.75">
      <c r="A64" s="8">
        <v>35490</v>
      </c>
      <c r="B64" s="9">
        <v>7.9647</v>
      </c>
    </row>
    <row r="65" spans="1:2" ht="15.75">
      <c r="A65" s="8">
        <v>35521</v>
      </c>
      <c r="B65" s="9">
        <v>7.9074</v>
      </c>
    </row>
    <row r="66" spans="1:2" ht="15.75">
      <c r="A66" s="8">
        <v>35551</v>
      </c>
      <c r="B66" s="9">
        <v>7.9006</v>
      </c>
    </row>
    <row r="67" spans="1:2" ht="15.75">
      <c r="A67" s="8">
        <v>35582</v>
      </c>
      <c r="B67" s="9">
        <v>7.9502</v>
      </c>
    </row>
    <row r="68" spans="1:2" ht="15.75">
      <c r="A68" s="8">
        <v>35612</v>
      </c>
      <c r="B68" s="9">
        <v>7.8733</v>
      </c>
    </row>
    <row r="69" spans="1:2" ht="15.75">
      <c r="A69" s="8">
        <v>35643</v>
      </c>
      <c r="B69" s="9">
        <v>7.7828</v>
      </c>
    </row>
    <row r="70" spans="1:2" ht="15.75">
      <c r="A70" s="8">
        <v>35674</v>
      </c>
      <c r="B70" s="9">
        <v>7.7805</v>
      </c>
    </row>
    <row r="71" spans="1:2" ht="15.75">
      <c r="A71" s="8">
        <v>35704</v>
      </c>
      <c r="B71" s="9">
        <v>7.8603</v>
      </c>
    </row>
    <row r="72" spans="1:2" ht="15.75">
      <c r="A72" s="8">
        <v>35735</v>
      </c>
      <c r="B72" s="9">
        <v>8.2689</v>
      </c>
    </row>
    <row r="73" spans="1:2" ht="15.75">
      <c r="A73" s="8">
        <v>35765</v>
      </c>
      <c r="B73" s="9">
        <v>8.1219</v>
      </c>
    </row>
    <row r="74" spans="1:2" ht="15.75">
      <c r="A74" s="8">
        <v>35796</v>
      </c>
      <c r="B74" s="9">
        <v>8.2177</v>
      </c>
    </row>
    <row r="75" spans="1:2" ht="15.75">
      <c r="A75" s="8">
        <v>35827</v>
      </c>
      <c r="B75" s="9">
        <v>8.5014</v>
      </c>
    </row>
    <row r="76" spans="1:2" ht="15.75">
      <c r="A76" s="8">
        <v>35855</v>
      </c>
      <c r="B76" s="9">
        <v>8.5676</v>
      </c>
    </row>
    <row r="77" spans="1:2" ht="15.75">
      <c r="A77" s="8">
        <v>35886</v>
      </c>
      <c r="B77" s="9">
        <v>8.4965</v>
      </c>
    </row>
    <row r="78" spans="1:2" ht="15.75">
      <c r="A78" s="8">
        <v>35916</v>
      </c>
      <c r="B78" s="9">
        <v>8.5934</v>
      </c>
    </row>
    <row r="79" spans="1:2" ht="15.75">
      <c r="A79" s="8">
        <v>35947</v>
      </c>
      <c r="B79" s="9">
        <v>8.9131</v>
      </c>
    </row>
    <row r="80" spans="1:2" ht="15.75">
      <c r="A80" s="8">
        <v>35977</v>
      </c>
      <c r="B80" s="9">
        <v>8.896</v>
      </c>
    </row>
    <row r="81" spans="1:2" ht="15.75">
      <c r="A81" s="8">
        <v>36008</v>
      </c>
      <c r="B81" s="9">
        <v>9.3633</v>
      </c>
    </row>
    <row r="82" spans="1:2" ht="15.75">
      <c r="A82" s="8">
        <v>36039</v>
      </c>
      <c r="B82" s="9">
        <v>10.2307</v>
      </c>
    </row>
    <row r="83" spans="1:2" ht="15.75">
      <c r="A83" s="8">
        <v>36069</v>
      </c>
      <c r="B83" s="9">
        <v>10.1536</v>
      </c>
    </row>
    <row r="84" spans="1:2" ht="15.75">
      <c r="A84" s="8">
        <v>36100</v>
      </c>
      <c r="B84" s="9">
        <v>9.9682</v>
      </c>
    </row>
    <row r="85" spans="1:2" ht="15.75">
      <c r="A85" s="8">
        <v>36130</v>
      </c>
      <c r="B85" s="9">
        <v>9.9057</v>
      </c>
    </row>
    <row r="86" spans="1:2" ht="15.75">
      <c r="A86" s="8">
        <v>36161</v>
      </c>
      <c r="B86" s="9">
        <v>10.1351</v>
      </c>
    </row>
    <row r="87" spans="1:2" ht="15.75">
      <c r="A87" s="8">
        <v>36192</v>
      </c>
      <c r="B87" s="9">
        <v>9.9939</v>
      </c>
    </row>
    <row r="88" spans="1:2" ht="15.75">
      <c r="A88" s="8">
        <v>36220</v>
      </c>
      <c r="B88" s="9">
        <v>9.7316</v>
      </c>
    </row>
    <row r="89" spans="1:2" ht="15.75">
      <c r="A89" s="8">
        <v>36251</v>
      </c>
      <c r="B89" s="9">
        <v>9.4185</v>
      </c>
    </row>
    <row r="90" spans="1:2" ht="15.75">
      <c r="A90" s="8">
        <v>36281</v>
      </c>
      <c r="B90" s="9">
        <v>9.4105</v>
      </c>
    </row>
    <row r="91" spans="1:2" ht="15.75">
      <c r="A91" s="8">
        <v>36312</v>
      </c>
      <c r="B91" s="9">
        <v>9.5139</v>
      </c>
    </row>
    <row r="92" spans="1:2" ht="15.75">
      <c r="A92" s="8">
        <v>36342</v>
      </c>
      <c r="B92" s="9">
        <v>9.3657</v>
      </c>
    </row>
    <row r="93" spans="1:2" ht="15.75">
      <c r="A93" s="8">
        <v>36373</v>
      </c>
      <c r="B93" s="9">
        <v>9.3966</v>
      </c>
    </row>
    <row r="94" spans="1:2" ht="15.75">
      <c r="A94" s="8">
        <v>36404</v>
      </c>
      <c r="B94" s="9">
        <v>9.3358</v>
      </c>
    </row>
    <row r="95" spans="1:2" ht="15.75">
      <c r="A95" s="8">
        <v>36434</v>
      </c>
      <c r="B95" s="9">
        <v>9.5667</v>
      </c>
    </row>
    <row r="96" spans="1:2" ht="15.75">
      <c r="A96" s="8">
        <v>36465</v>
      </c>
      <c r="B96" s="9">
        <v>9.3988</v>
      </c>
    </row>
    <row r="97" spans="1:2" ht="15.75">
      <c r="A97" s="8">
        <v>36495</v>
      </c>
      <c r="B97" s="9">
        <v>9.4249</v>
      </c>
    </row>
    <row r="98" spans="1:2" ht="15.75">
      <c r="A98" s="8">
        <v>36526</v>
      </c>
      <c r="B98" s="9">
        <v>9.4878</v>
      </c>
    </row>
    <row r="99" spans="1:2" ht="15.75">
      <c r="A99" s="8">
        <v>36557</v>
      </c>
      <c r="B99" s="9">
        <v>9.4252</v>
      </c>
    </row>
    <row r="100" spans="1:2" ht="15.75">
      <c r="A100" s="8">
        <v>36586</v>
      </c>
      <c r="B100" s="9">
        <v>9.2876</v>
      </c>
    </row>
    <row r="101" spans="1:2" ht="15.75">
      <c r="A101" s="8">
        <v>36617</v>
      </c>
      <c r="B101" s="9">
        <v>9.3903</v>
      </c>
    </row>
    <row r="102" spans="1:2" ht="15.75">
      <c r="A102" s="8">
        <v>36647</v>
      </c>
      <c r="B102" s="9">
        <v>9.5158</v>
      </c>
    </row>
    <row r="103" spans="1:2" ht="15.75">
      <c r="A103" s="8">
        <v>36678</v>
      </c>
      <c r="B103" s="9">
        <v>9.8295</v>
      </c>
    </row>
    <row r="104" spans="1:2" ht="15.75">
      <c r="A104" s="8">
        <v>36708</v>
      </c>
      <c r="B104" s="9">
        <v>9.4212</v>
      </c>
    </row>
    <row r="105" spans="1:2" ht="15.75">
      <c r="A105" s="8">
        <v>36739</v>
      </c>
      <c r="B105" s="9">
        <v>9.2709</v>
      </c>
    </row>
    <row r="106" spans="1:2" ht="15.75">
      <c r="A106" s="8">
        <v>36770</v>
      </c>
      <c r="B106" s="9">
        <v>9.354</v>
      </c>
    </row>
    <row r="107" spans="1:2" ht="15.75">
      <c r="A107" s="8">
        <v>36800</v>
      </c>
      <c r="B107" s="9">
        <v>9.5314</v>
      </c>
    </row>
    <row r="108" spans="1:2" ht="15.75">
      <c r="A108" s="8">
        <v>36831</v>
      </c>
      <c r="B108" s="9">
        <v>9.5004</v>
      </c>
    </row>
    <row r="109" spans="1:2" ht="15.75">
      <c r="A109" s="8">
        <v>36861</v>
      </c>
      <c r="B109" s="9">
        <v>9.4659</v>
      </c>
    </row>
    <row r="110" spans="1:2" ht="15.75">
      <c r="A110" s="8">
        <v>36892</v>
      </c>
      <c r="B110" s="9">
        <v>9.7766</v>
      </c>
    </row>
    <row r="111" spans="1:2" ht="15.75">
      <c r="A111" s="8">
        <v>36923</v>
      </c>
      <c r="B111" s="9">
        <v>9.7045</v>
      </c>
    </row>
    <row r="112" spans="1:2" ht="15.75">
      <c r="A112" s="8">
        <v>36951</v>
      </c>
      <c r="B112" s="9">
        <v>9.6006</v>
      </c>
    </row>
    <row r="113" spans="1:2" ht="15.75">
      <c r="A113" s="8">
        <v>36982</v>
      </c>
      <c r="B113" s="9">
        <v>9.3268</v>
      </c>
    </row>
    <row r="114" spans="1:2" ht="15.75">
      <c r="A114" s="8">
        <v>37012</v>
      </c>
      <c r="B114" s="9">
        <v>9.1372</v>
      </c>
    </row>
    <row r="115" spans="1:2" ht="15.75">
      <c r="A115" s="8">
        <v>37043</v>
      </c>
      <c r="B115" s="9">
        <v>9.0867</v>
      </c>
    </row>
    <row r="116" spans="1:2" ht="15.75">
      <c r="A116" s="8">
        <v>37073</v>
      </c>
      <c r="B116" s="9">
        <v>9.1618</v>
      </c>
    </row>
    <row r="117" spans="1:2" ht="15.75">
      <c r="A117" s="8">
        <v>37104</v>
      </c>
      <c r="B117" s="9">
        <v>9.1307</v>
      </c>
    </row>
    <row r="118" spans="1:2" ht="15.75">
      <c r="A118" s="8">
        <v>37135</v>
      </c>
      <c r="B118" s="9">
        <v>9.4189</v>
      </c>
    </row>
    <row r="119" spans="1:2" ht="15.75">
      <c r="A119" s="8">
        <v>37165</v>
      </c>
      <c r="B119" s="9">
        <v>9.345</v>
      </c>
    </row>
    <row r="120" spans="1:2" ht="15.75">
      <c r="A120" s="8">
        <v>37196</v>
      </c>
      <c r="B120" s="9">
        <v>9.2236</v>
      </c>
    </row>
    <row r="121" spans="1:2" ht="15.75">
      <c r="A121" s="8">
        <v>37226</v>
      </c>
      <c r="B121" s="9">
        <v>9.1561</v>
      </c>
    </row>
    <row r="122" spans="1:2" ht="15.75">
      <c r="A122" s="8">
        <v>37257</v>
      </c>
      <c r="B122" s="9">
        <v>9.1616</v>
      </c>
    </row>
    <row r="123" spans="1:2" ht="15.75">
      <c r="A123" s="8">
        <v>37288</v>
      </c>
      <c r="B123" s="9">
        <v>9.0998</v>
      </c>
    </row>
    <row r="124" spans="1:2" ht="15.75">
      <c r="A124" s="8">
        <v>37316</v>
      </c>
      <c r="B124" s="9">
        <v>9.0707</v>
      </c>
    </row>
    <row r="125" spans="1:2" ht="15.75">
      <c r="A125" s="8">
        <v>37347</v>
      </c>
      <c r="B125" s="9">
        <v>9.1629</v>
      </c>
    </row>
    <row r="126" spans="1:2" ht="15.75">
      <c r="A126" s="8">
        <v>37377</v>
      </c>
      <c r="B126" s="9">
        <v>9.5192</v>
      </c>
    </row>
    <row r="127" spans="1:2" ht="15.75">
      <c r="A127" s="8">
        <v>37408</v>
      </c>
      <c r="B127" s="9">
        <v>9.7652</v>
      </c>
    </row>
    <row r="128" spans="1:2" ht="15.75">
      <c r="A128" s="8">
        <v>37438</v>
      </c>
      <c r="B128" s="9">
        <v>9.7808</v>
      </c>
    </row>
    <row r="129" spans="1:2" ht="15.75">
      <c r="A129" s="8">
        <v>37469</v>
      </c>
      <c r="B129" s="9">
        <v>9.8396</v>
      </c>
    </row>
    <row r="130" spans="1:2" ht="15.75">
      <c r="A130" s="8">
        <v>37500</v>
      </c>
      <c r="B130" s="9">
        <v>10.0714</v>
      </c>
    </row>
    <row r="131" spans="1:2" ht="15.75">
      <c r="A131" s="8">
        <v>37530</v>
      </c>
      <c r="B131" s="9">
        <v>10.095</v>
      </c>
    </row>
    <row r="132" spans="1:2" ht="15.75">
      <c r="A132" s="8">
        <v>37561</v>
      </c>
      <c r="B132" s="9">
        <v>10.1975</v>
      </c>
    </row>
    <row r="133" spans="1:2" ht="15.75">
      <c r="A133" s="8">
        <v>37591</v>
      </c>
      <c r="B133" s="9">
        <v>10.2249</v>
      </c>
    </row>
    <row r="134" spans="1:2" ht="15.75">
      <c r="A134" s="8">
        <v>37622</v>
      </c>
      <c r="B134" s="9">
        <v>10.6203</v>
      </c>
    </row>
    <row r="135" spans="1:2" ht="15.75">
      <c r="A135" s="8">
        <v>37653</v>
      </c>
      <c r="B135" s="9">
        <v>10.9372</v>
      </c>
    </row>
    <row r="136" spans="1:2" ht="15.75">
      <c r="A136" s="8">
        <v>37681</v>
      </c>
      <c r="B136" s="9">
        <v>10.9124</v>
      </c>
    </row>
    <row r="137" spans="1:2" ht="15.75">
      <c r="A137" s="8">
        <v>37712</v>
      </c>
      <c r="B137" s="9">
        <v>10.5917</v>
      </c>
    </row>
    <row r="138" spans="1:2" ht="15.75">
      <c r="A138" s="8">
        <v>37742</v>
      </c>
      <c r="B138" s="9">
        <v>10.2512</v>
      </c>
    </row>
    <row r="139" spans="1:2" ht="15.75">
      <c r="A139" s="8">
        <v>37773</v>
      </c>
      <c r="B139" s="9">
        <v>10.5047</v>
      </c>
    </row>
    <row r="140" spans="1:2" ht="15.75">
      <c r="A140" s="8">
        <v>37803</v>
      </c>
      <c r="B140" s="9">
        <v>10.4502</v>
      </c>
    </row>
    <row r="141" spans="1:2" ht="15.75">
      <c r="A141" s="8">
        <v>37834</v>
      </c>
      <c r="B141" s="9">
        <v>10.7811</v>
      </c>
    </row>
    <row r="142" spans="1:2" ht="15.75">
      <c r="A142" s="8">
        <v>37865</v>
      </c>
      <c r="B142" s="9">
        <v>10.9269</v>
      </c>
    </row>
    <row r="143" spans="1:2" ht="15.75">
      <c r="A143" s="8">
        <v>37895</v>
      </c>
      <c r="B143" s="9">
        <v>11.1748</v>
      </c>
    </row>
    <row r="144" spans="1:2" ht="15.75">
      <c r="A144" s="8">
        <v>37926</v>
      </c>
      <c r="B144" s="9">
        <v>11.145</v>
      </c>
    </row>
    <row r="145" spans="1:2" ht="15.75">
      <c r="A145" s="8">
        <v>37956</v>
      </c>
      <c r="B145" s="9">
        <v>11.2486</v>
      </c>
    </row>
    <row r="146" spans="1:2" ht="15.75">
      <c r="A146" s="8">
        <v>37987</v>
      </c>
      <c r="B146" s="9">
        <v>10.9151</v>
      </c>
    </row>
    <row r="147" spans="1:2" ht="15.75">
      <c r="A147" s="8">
        <v>38018</v>
      </c>
      <c r="B147" s="9">
        <v>11.0142</v>
      </c>
    </row>
    <row r="148" spans="1:2" ht="15.75">
      <c r="A148" s="8">
        <v>38047</v>
      </c>
      <c r="B148" s="9">
        <v>11.0094</v>
      </c>
    </row>
    <row r="149" spans="1:2" ht="15.75">
      <c r="A149" s="8">
        <v>38078</v>
      </c>
      <c r="B149" s="9">
        <v>11.2751</v>
      </c>
    </row>
    <row r="150" spans="1:2" ht="15.75">
      <c r="A150" s="8">
        <v>38108</v>
      </c>
      <c r="B150" s="9">
        <v>11.5124</v>
      </c>
    </row>
    <row r="151" spans="1:2" ht="15.75">
      <c r="A151" s="8">
        <v>38139</v>
      </c>
      <c r="B151" s="9">
        <v>11.3894</v>
      </c>
    </row>
    <row r="152" spans="1:2" ht="15.75">
      <c r="A152" s="8">
        <v>38169</v>
      </c>
      <c r="B152" s="9">
        <v>11.4636</v>
      </c>
    </row>
    <row r="153" spans="1:2" ht="15.75">
      <c r="A153" s="8">
        <v>38200</v>
      </c>
      <c r="B153" s="9">
        <v>11.3942</v>
      </c>
    </row>
    <row r="154" spans="1:2" ht="15.75">
      <c r="A154" s="8">
        <v>38231</v>
      </c>
      <c r="B154" s="9">
        <v>11.4864</v>
      </c>
    </row>
    <row r="155" spans="1:2" ht="15.75">
      <c r="A155" s="8">
        <v>38261</v>
      </c>
      <c r="B155" s="9">
        <v>11.3983</v>
      </c>
    </row>
    <row r="156" spans="1:2" ht="15.75">
      <c r="A156" s="8">
        <v>38292</v>
      </c>
      <c r="B156" s="9">
        <v>11.3681</v>
      </c>
    </row>
    <row r="157" spans="1:2" ht="15.75">
      <c r="A157" s="8">
        <v>38322</v>
      </c>
      <c r="B157" s="9">
        <v>11.2041</v>
      </c>
    </row>
    <row r="158" spans="1:2" ht="15.75">
      <c r="A158" s="8">
        <v>38353</v>
      </c>
      <c r="B158" s="9">
        <v>11.2607</v>
      </c>
    </row>
    <row r="159" spans="1:2" ht="15.75">
      <c r="A159" s="8">
        <v>38384</v>
      </c>
      <c r="B159" s="9">
        <v>11.1367</v>
      </c>
    </row>
    <row r="160" spans="1:2" ht="15.75">
      <c r="A160" s="8">
        <v>38412</v>
      </c>
      <c r="B160" s="9">
        <v>11.1427</v>
      </c>
    </row>
    <row r="161" spans="1:2" ht="15.75">
      <c r="A161" s="8">
        <v>38443</v>
      </c>
      <c r="B161" s="9">
        <v>11.1163</v>
      </c>
    </row>
    <row r="162" spans="1:2" ht="15.75">
      <c r="A162" s="8">
        <v>38473</v>
      </c>
      <c r="B162" s="9">
        <v>10.9733</v>
      </c>
    </row>
    <row r="163" spans="1:2" ht="15.75">
      <c r="A163" s="8">
        <v>38504</v>
      </c>
      <c r="B163" s="9">
        <v>10.8228</v>
      </c>
    </row>
    <row r="164" spans="1:2" ht="15.75">
      <c r="A164" s="8">
        <v>38534</v>
      </c>
      <c r="B164" s="9">
        <v>10.6781</v>
      </c>
    </row>
    <row r="165" spans="1:2" ht="15.75">
      <c r="A165" s="8">
        <v>38565</v>
      </c>
      <c r="B165" s="9">
        <v>10.6882</v>
      </c>
    </row>
    <row r="166" spans="1:2" ht="15.75">
      <c r="A166" s="8">
        <v>38596</v>
      </c>
      <c r="B166" s="9">
        <v>10.7775</v>
      </c>
    </row>
    <row r="167" spans="1:2" ht="15.75">
      <c r="A167" s="8">
        <v>38626</v>
      </c>
      <c r="B167" s="9">
        <v>10.8324</v>
      </c>
    </row>
    <row r="168" spans="1:2" ht="15.75">
      <c r="A168" s="8">
        <v>38657</v>
      </c>
      <c r="B168" s="9">
        <v>10.6685</v>
      </c>
    </row>
    <row r="169" spans="1:2" ht="15.75">
      <c r="A169" s="8">
        <v>38687</v>
      </c>
      <c r="B169" s="9">
        <v>10.6295</v>
      </c>
    </row>
    <row r="170" spans="1:2" ht="15.75">
      <c r="A170" s="8">
        <v>38718</v>
      </c>
      <c r="B170" s="9">
        <v>10.547</v>
      </c>
    </row>
    <row r="171" spans="1:2" ht="15.75">
      <c r="A171" s="8">
        <v>38749</v>
      </c>
      <c r="B171" s="9">
        <v>10.4833</v>
      </c>
    </row>
    <row r="172" spans="1:2" ht="15.75">
      <c r="A172" s="8">
        <v>38777</v>
      </c>
      <c r="B172" s="9">
        <v>10.7468</v>
      </c>
    </row>
    <row r="173" spans="1:2" ht="15.75">
      <c r="A173" s="8">
        <v>38808</v>
      </c>
      <c r="B173" s="9">
        <v>11.0421</v>
      </c>
    </row>
    <row r="174" spans="1:2" ht="15.75">
      <c r="A174" s="8">
        <v>38838</v>
      </c>
      <c r="B174" s="9">
        <v>11.0923</v>
      </c>
    </row>
    <row r="175" spans="1:2" ht="15.75">
      <c r="A175" s="8">
        <v>38869</v>
      </c>
      <c r="B175" s="9">
        <v>11.3913</v>
      </c>
    </row>
    <row r="176" spans="1:2" ht="15.75">
      <c r="A176" s="8">
        <v>38899</v>
      </c>
      <c r="B176" s="9">
        <v>10.9858</v>
      </c>
    </row>
    <row r="177" spans="1:2" ht="15.75">
      <c r="A177" s="8">
        <v>38930</v>
      </c>
      <c r="B177" s="9">
        <v>10.872</v>
      </c>
    </row>
    <row r="178" spans="1:2" ht="15.75">
      <c r="A178" s="8">
        <v>38961</v>
      </c>
      <c r="B178" s="9">
        <v>10.9853</v>
      </c>
    </row>
    <row r="179" spans="1:2" ht="15.75">
      <c r="A179" s="8">
        <v>38991</v>
      </c>
      <c r="B179" s="9">
        <v>10.8971</v>
      </c>
    </row>
    <row r="180" spans="1:2" ht="15.75">
      <c r="A180" s="8">
        <v>39022</v>
      </c>
      <c r="B180" s="9">
        <v>10.9177</v>
      </c>
    </row>
    <row r="181" spans="1:2" ht="15.75">
      <c r="A181" s="8">
        <v>39052</v>
      </c>
      <c r="B181" s="9">
        <v>10.8479</v>
      </c>
    </row>
    <row r="182" spans="1:2" ht="15.75">
      <c r="A182" s="8">
        <v>39083</v>
      </c>
      <c r="B182" s="9">
        <v>10.9529</v>
      </c>
    </row>
    <row r="183" spans="1:2" ht="15.75">
      <c r="A183" s="8">
        <v>39114</v>
      </c>
      <c r="B183" s="9">
        <v>10.9998</v>
      </c>
    </row>
    <row r="184" spans="1:2" ht="15.75">
      <c r="A184" s="8">
        <v>39142</v>
      </c>
      <c r="B184" s="9">
        <v>11.1139</v>
      </c>
    </row>
    <row r="185" spans="1:2" ht="15.75">
      <c r="A185" s="8">
        <v>39173</v>
      </c>
      <c r="B185" s="9">
        <v>10.9806</v>
      </c>
    </row>
    <row r="186" spans="1:2" ht="15.75">
      <c r="A186" s="8">
        <v>39203</v>
      </c>
      <c r="B186" s="9">
        <v>10.8167</v>
      </c>
    </row>
    <row r="187" spans="1:2" ht="15.75">
      <c r="A187" s="8">
        <v>39234</v>
      </c>
      <c r="B187" s="9">
        <v>10.835</v>
      </c>
    </row>
    <row r="188" spans="1:2" ht="15.75">
      <c r="A188" s="8">
        <v>39264</v>
      </c>
      <c r="B188" s="9">
        <v>10.8109</v>
      </c>
    </row>
    <row r="189" spans="1:2" ht="15.75">
      <c r="A189" s="8">
        <v>39295</v>
      </c>
      <c r="B189" s="9">
        <v>11.0456</v>
      </c>
    </row>
    <row r="190" spans="1:2" ht="15.75">
      <c r="A190" s="8">
        <v>39326</v>
      </c>
      <c r="B190" s="9">
        <v>11.0315</v>
      </c>
    </row>
    <row r="191" spans="1:2" ht="15.75">
      <c r="A191" s="8">
        <v>39356</v>
      </c>
      <c r="B191" s="9">
        <v>10.8231</v>
      </c>
    </row>
    <row r="192" spans="1:2" ht="15.75">
      <c r="A192" s="8">
        <v>39387</v>
      </c>
      <c r="B192" s="9">
        <v>10.8866</v>
      </c>
    </row>
    <row r="193" spans="1:2" ht="15.75">
      <c r="A193" s="8">
        <v>39417</v>
      </c>
      <c r="B193" s="9">
        <v>10.8484</v>
      </c>
    </row>
    <row r="194" spans="1:2" ht="15.75">
      <c r="A194" s="8">
        <v>39448</v>
      </c>
      <c r="B194" s="9">
        <v>10.91</v>
      </c>
    </row>
    <row r="195" spans="1:2" ht="15.75">
      <c r="A195" s="8">
        <v>39479</v>
      </c>
      <c r="B195" s="9">
        <v>10.7665</v>
      </c>
    </row>
    <row r="196" spans="1:2" ht="15.75">
      <c r="A196" s="8">
        <v>39508</v>
      </c>
      <c r="B196" s="9">
        <v>10.7313</v>
      </c>
    </row>
    <row r="197" spans="1:2" ht="15.75">
      <c r="A197" s="8">
        <v>39539</v>
      </c>
      <c r="B197" s="9">
        <v>10.5154</v>
      </c>
    </row>
    <row r="198" spans="1:2" ht="15.75">
      <c r="A198" s="8">
        <v>39569</v>
      </c>
      <c r="B198" s="9">
        <v>10.4352</v>
      </c>
    </row>
    <row r="199" spans="1:2" ht="15.75">
      <c r="A199" s="8">
        <v>39600</v>
      </c>
      <c r="B199" s="9">
        <v>10.3292</v>
      </c>
    </row>
    <row r="200" spans="1:2" ht="15.75">
      <c r="A200" s="8">
        <v>39630</v>
      </c>
      <c r="B200" s="9">
        <v>10.2155</v>
      </c>
    </row>
    <row r="201" spans="1:2" ht="15.75">
      <c r="A201" s="8">
        <v>39661</v>
      </c>
      <c r="B201" s="9">
        <v>10.1095</v>
      </c>
    </row>
    <row r="202" spans="1:2" ht="15.75">
      <c r="A202" s="8">
        <v>39692</v>
      </c>
      <c r="B202" s="9">
        <v>10.6437</v>
      </c>
    </row>
    <row r="203" spans="1:2" ht="15.75">
      <c r="A203" s="8">
        <v>39722</v>
      </c>
      <c r="B203" s="9">
        <v>12.6314</v>
      </c>
    </row>
    <row r="204" spans="1:2" ht="15.75">
      <c r="A204" s="8">
        <v>39753</v>
      </c>
      <c r="B204" s="9">
        <v>13.114</v>
      </c>
    </row>
    <row r="205" spans="1:2" ht="15.75">
      <c r="A205" s="8">
        <v>39783</v>
      </c>
      <c r="B205" s="9">
        <v>13.4226</v>
      </c>
    </row>
    <row r="206" spans="1:2" ht="15.75">
      <c r="A206" s="8">
        <v>39814</v>
      </c>
      <c r="B206" s="9">
        <v>13.8921</v>
      </c>
    </row>
    <row r="207" spans="1:2" ht="15.75">
      <c r="A207" s="8">
        <v>39845</v>
      </c>
      <c r="B207" s="9">
        <v>14.5966</v>
      </c>
    </row>
    <row r="208" spans="1:2" ht="15.75">
      <c r="A208" s="8">
        <v>39873</v>
      </c>
      <c r="B208" s="9">
        <v>14.6695</v>
      </c>
    </row>
    <row r="209" spans="1:2" ht="15.75">
      <c r="A209" s="8">
        <v>39904</v>
      </c>
      <c r="B209" s="9">
        <v>13.4367</v>
      </c>
    </row>
    <row r="210" spans="1:2" ht="15.75">
      <c r="A210" s="8">
        <v>39934</v>
      </c>
      <c r="B210" s="9">
        <v>13.1621</v>
      </c>
    </row>
    <row r="211" spans="1:2" ht="15.75">
      <c r="A211" s="8">
        <v>39965</v>
      </c>
      <c r="B211" s="9">
        <v>13.3418</v>
      </c>
    </row>
    <row r="212" spans="1:2" ht="15.75">
      <c r="A212" s="8">
        <v>39995</v>
      </c>
      <c r="B212" s="9">
        <v>13.3654</v>
      </c>
    </row>
    <row r="213" spans="1:2" ht="15.75">
      <c r="A213" s="8">
        <v>40026</v>
      </c>
      <c r="B213" s="9">
        <v>13.008</v>
      </c>
    </row>
    <row r="214" spans="1:2" ht="15.75">
      <c r="A214" s="8">
        <v>40057</v>
      </c>
      <c r="B214" s="9">
        <v>13.4212</v>
      </c>
    </row>
    <row r="215" spans="1:2" ht="15.75">
      <c r="A215" s="8">
        <v>40087</v>
      </c>
      <c r="B215" s="9">
        <v>13.2257</v>
      </c>
    </row>
    <row r="216" spans="1:2" ht="15.75">
      <c r="A216" s="8">
        <v>40118</v>
      </c>
      <c r="B216" s="9">
        <v>13.1094</v>
      </c>
    </row>
    <row r="217" spans="1:2" ht="15.75">
      <c r="A217" s="8">
        <v>40148</v>
      </c>
      <c r="B217" s="9">
        <v>12.8631</v>
      </c>
    </row>
    <row r="218" spans="1:2" ht="15.75">
      <c r="A218" s="8">
        <v>40179</v>
      </c>
      <c r="B218" s="9">
        <v>12.8019</v>
      </c>
    </row>
    <row r="219" spans="1:2" ht="15.75">
      <c r="A219" s="8">
        <v>40210</v>
      </c>
      <c r="B219" s="9">
        <v>12.9424</v>
      </c>
    </row>
    <row r="220" spans="1:2" ht="15.75">
      <c r="A220" s="8">
        <v>40238</v>
      </c>
      <c r="B220" s="9">
        <v>12.5737</v>
      </c>
    </row>
    <row r="221" spans="1:2" ht="15.75">
      <c r="A221" s="8">
        <v>40269</v>
      </c>
      <c r="B221" s="9">
        <v>12.2302</v>
      </c>
    </row>
    <row r="222" spans="1:2" ht="15.75">
      <c r="A222" s="8">
        <v>40299</v>
      </c>
      <c r="B222" s="9">
        <v>12.7428</v>
      </c>
    </row>
    <row r="223" spans="1:2" ht="15.75">
      <c r="A223" s="8">
        <v>40330</v>
      </c>
      <c r="B223" s="9">
        <v>12.7193</v>
      </c>
    </row>
    <row r="224" spans="1:2" ht="15.75">
      <c r="A224" s="8">
        <v>40360</v>
      </c>
      <c r="B224" s="9">
        <v>12.8189</v>
      </c>
    </row>
    <row r="225" spans="1:2" ht="15.75">
      <c r="A225" s="8">
        <v>40391</v>
      </c>
      <c r="B225" s="9">
        <v>12.7695</v>
      </c>
    </row>
    <row r="226" spans="1:2" ht="15.75">
      <c r="A226" s="8">
        <v>40422</v>
      </c>
      <c r="B226" s="9">
        <v>12.7997</v>
      </c>
    </row>
    <row r="227" spans="1:2" ht="15.75">
      <c r="A227" s="8">
        <v>40452</v>
      </c>
      <c r="B227" s="9">
        <v>12.4374</v>
      </c>
    </row>
    <row r="228" spans="1:2" ht="15.75">
      <c r="A228" s="8">
        <v>40483</v>
      </c>
      <c r="B228" s="9">
        <v>12.3391</v>
      </c>
    </row>
    <row r="229" spans="1:2" ht="15.75">
      <c r="A229" s="8">
        <v>40513</v>
      </c>
      <c r="B229" s="9">
        <v>12.3885</v>
      </c>
    </row>
    <row r="230" spans="1:2" ht="15.75">
      <c r="A230" s="8">
        <v>40544</v>
      </c>
      <c r="B230" s="9">
        <v>12.1258</v>
      </c>
    </row>
    <row r="231" spans="1:2" ht="15.75">
      <c r="A231" s="8">
        <v>40575</v>
      </c>
      <c r="B231" s="9">
        <v>12.0703</v>
      </c>
    </row>
    <row r="232" spans="1:2" ht="15.75">
      <c r="A232" s="8">
        <v>40603</v>
      </c>
      <c r="B232" s="9">
        <v>11.9992</v>
      </c>
    </row>
    <row r="233" spans="1:2" ht="15.75">
      <c r="A233" s="8">
        <v>40634</v>
      </c>
      <c r="B233" s="9">
        <v>11.7184</v>
      </c>
    </row>
    <row r="234" spans="1:2" ht="15.75">
      <c r="A234" s="8">
        <v>40664</v>
      </c>
      <c r="B234" s="9">
        <v>11.6533</v>
      </c>
    </row>
    <row r="235" spans="1:2" ht="15.75">
      <c r="A235" s="8">
        <v>40695</v>
      </c>
      <c r="B235" s="9">
        <v>11.806</v>
      </c>
    </row>
    <row r="236" spans="1:2" ht="15.75">
      <c r="A236" s="8">
        <v>40725</v>
      </c>
      <c r="B236" s="9">
        <v>11.6726</v>
      </c>
    </row>
    <row r="237" spans="1:2" ht="15.75">
      <c r="A237" s="8">
        <v>40756</v>
      </c>
      <c r="B237" s="9">
        <v>12.2319</v>
      </c>
    </row>
    <row r="238" spans="1:2" ht="15.75">
      <c r="A238" s="8">
        <v>40787</v>
      </c>
      <c r="B238" s="9">
        <v>13.0445</v>
      </c>
    </row>
    <row r="239" spans="1:2" ht="15.75">
      <c r="A239" s="8">
        <v>40817</v>
      </c>
      <c r="B239" s="9">
        <v>13.435</v>
      </c>
    </row>
    <row r="240" spans="1:2" ht="15.75">
      <c r="A240" s="8">
        <v>40848</v>
      </c>
      <c r="B240" s="9">
        <v>13.6993</v>
      </c>
    </row>
    <row r="241" spans="1:2" ht="15.75">
      <c r="A241" s="8">
        <v>40878</v>
      </c>
      <c r="B241" s="9">
        <v>13.7689</v>
      </c>
    </row>
    <row r="242" spans="1:2" ht="15.75">
      <c r="A242" s="8">
        <v>40909</v>
      </c>
      <c r="B242" s="9">
        <f>E23</f>
        <v>12.699000000000002</v>
      </c>
    </row>
    <row r="243" spans="1:2" ht="15.75">
      <c r="A243" s="8">
        <v>40940</v>
      </c>
      <c r="B243" s="9">
        <f>F23</f>
        <v>12.722884210526317</v>
      </c>
    </row>
    <row r="244" spans="1:2" ht="15.75">
      <c r="A244" s="8">
        <v>40969</v>
      </c>
      <c r="B244" s="9">
        <f>G23</f>
        <v>12.52472222222222</v>
      </c>
    </row>
    <row r="245" spans="1:2" ht="15.75">
      <c r="A245" s="8">
        <v>41000</v>
      </c>
      <c r="B245" s="9">
        <f>H23</f>
        <v>12.20504090909091</v>
      </c>
    </row>
    <row r="246" spans="1:2" ht="15.75">
      <c r="A246" s="8">
        <v>41030</v>
      </c>
      <c r="B246" s="9">
        <f>I23</f>
        <v>12.311486363636362</v>
      </c>
    </row>
    <row r="247" spans="1:2" ht="15.75">
      <c r="A247" s="8">
        <v>41061</v>
      </c>
      <c r="B247" s="9">
        <f>J23</f>
        <v>12.959575000000001</v>
      </c>
    </row>
    <row r="248" spans="1:2" ht="15.75">
      <c r="A248" s="8">
        <v>41091</v>
      </c>
      <c r="B248" s="9">
        <f>K23</f>
        <v>12.7814</v>
      </c>
    </row>
    <row r="249" ht="15.75">
      <c r="A249" s="8">
        <v>41122</v>
      </c>
    </row>
    <row r="250" ht="15.75">
      <c r="A250" s="8">
        <v>41153</v>
      </c>
    </row>
    <row r="251" ht="15.75">
      <c r="A251" s="8">
        <v>41183</v>
      </c>
    </row>
    <row r="252" ht="15.75">
      <c r="A252" s="8">
        <v>41214</v>
      </c>
    </row>
    <row r="253" ht="15.75">
      <c r="A253" s="8">
        <v>41215</v>
      </c>
    </row>
  </sheetData>
  <sheetProtection/>
  <mergeCells count="1">
    <mergeCell ref="D25:Q27"/>
  </mergeCell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Ernesto Madrigal</dc:creator>
  <cp:keywords/>
  <dc:description/>
  <cp:lastModifiedBy>ggaribay</cp:lastModifiedBy>
  <dcterms:created xsi:type="dcterms:W3CDTF">2012-04-30T20:25:27Z</dcterms:created>
  <dcterms:modified xsi:type="dcterms:W3CDTF">2013-07-29T21:46:23Z</dcterms:modified>
  <cp:category/>
  <cp:version/>
  <cp:contentType/>
  <cp:contentStatus/>
</cp:coreProperties>
</file>